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120" windowWidth="21840" windowHeight="13500"/>
  </bookViews>
  <sheets>
    <sheet name="школы" sheetId="1" r:id="rId1"/>
    <sheet name="расчеты" sheetId="2" r:id="rId2"/>
  </sheets>
  <definedNames>
    <definedName name="asd">школы!$EP$193</definedName>
    <definedName name="qwerty">школы!$EM$193</definedName>
    <definedName name="qwerty1">школы!$EM$193</definedName>
    <definedName name="Завтраки_1_4_класс">школы!$EL$6</definedName>
    <definedName name="Завтраки_5_11_класс_Многодетные">школы!$EP$6</definedName>
    <definedName name="Завтраки_5_11_класс_основные">школы!$EN$6</definedName>
    <definedName name="Обеды_1_4_класс">школы!$ER$6</definedName>
    <definedName name="Обеды5_11_класс_основные">школы!$ET$6</definedName>
    <definedName name="Салат_из_белокочанной_100">школы!$B$136</definedName>
    <definedName name="Салат_из_белокочанной_60">школы!$B$129</definedName>
  </definedNames>
  <calcPr calcId="145621"/>
</workbook>
</file>

<file path=xl/calcChain.xml><?xml version="1.0" encoding="utf-8"?>
<calcChain xmlns="http://schemas.openxmlformats.org/spreadsheetml/2006/main">
  <c r="E58" i="1" l="1"/>
  <c r="NJ56" i="1" l="1"/>
  <c r="LI8" i="1" l="1"/>
  <c r="LI9" i="1"/>
  <c r="LI10" i="1"/>
  <c r="LI11" i="1"/>
  <c r="LI12" i="1"/>
  <c r="LI13" i="1"/>
  <c r="LI14" i="1"/>
  <c r="LI15" i="1"/>
  <c r="LI16" i="1"/>
  <c r="LI17" i="1"/>
  <c r="LI18" i="1"/>
  <c r="LI19" i="1"/>
  <c r="LI20" i="1"/>
  <c r="LI21" i="1"/>
  <c r="LI22" i="1"/>
  <c r="LI23" i="1"/>
  <c r="LI24" i="1"/>
  <c r="LI25" i="1"/>
  <c r="LI26" i="1"/>
  <c r="LI27" i="1"/>
  <c r="LI28" i="1"/>
  <c r="LI29" i="1"/>
  <c r="LI30" i="1"/>
  <c r="LI31" i="1"/>
  <c r="LI32" i="1"/>
  <c r="LI33" i="1"/>
  <c r="LI34" i="1"/>
  <c r="LI35" i="1"/>
  <c r="LI36" i="1"/>
  <c r="LI37" i="1"/>
  <c r="LI38" i="1"/>
  <c r="LI39" i="1"/>
  <c r="LI40" i="1"/>
  <c r="LI41" i="1"/>
  <c r="LI42" i="1"/>
  <c r="LI43" i="1"/>
  <c r="LI44" i="1"/>
  <c r="LI45" i="1"/>
  <c r="LI46" i="1"/>
  <c r="LI47" i="1"/>
  <c r="LI48" i="1"/>
  <c r="LI49" i="1"/>
  <c r="LI50" i="1"/>
  <c r="LI7" i="1"/>
  <c r="LG8" i="1"/>
  <c r="LG9" i="1"/>
  <c r="LG10" i="1"/>
  <c r="LG11" i="1"/>
  <c r="LG12" i="1"/>
  <c r="LG13" i="1"/>
  <c r="LG14" i="1"/>
  <c r="LG15" i="1"/>
  <c r="LG16" i="1"/>
  <c r="LG17" i="1"/>
  <c r="LG18" i="1"/>
  <c r="LG19" i="1"/>
  <c r="LG20" i="1"/>
  <c r="LG21" i="1"/>
  <c r="LG22" i="1"/>
  <c r="LG23" i="1"/>
  <c r="LG24" i="1"/>
  <c r="LG25" i="1"/>
  <c r="LG26" i="1"/>
  <c r="LG27" i="1"/>
  <c r="LG28" i="1"/>
  <c r="LG29" i="1"/>
  <c r="LG30" i="1"/>
  <c r="LG31" i="1"/>
  <c r="LG32" i="1"/>
  <c r="LG33" i="1"/>
  <c r="LG34" i="1"/>
  <c r="LG35" i="1"/>
  <c r="LG36" i="1"/>
  <c r="LG37" i="1"/>
  <c r="LG38" i="1"/>
  <c r="LG39" i="1"/>
  <c r="LG40" i="1"/>
  <c r="LG41" i="1"/>
  <c r="LG42" i="1"/>
  <c r="LG43" i="1"/>
  <c r="LG44" i="1"/>
  <c r="LG45" i="1"/>
  <c r="LG46" i="1"/>
  <c r="LG47" i="1"/>
  <c r="LG48" i="1"/>
  <c r="LG49" i="1"/>
  <c r="LF15" i="1"/>
  <c r="LF16" i="1"/>
  <c r="LF17" i="1"/>
  <c r="LF18" i="1"/>
  <c r="LF19" i="1"/>
  <c r="LF20" i="1"/>
  <c r="LF21" i="1"/>
  <c r="LF22" i="1"/>
  <c r="LF23" i="1"/>
  <c r="LF24" i="1"/>
  <c r="LF25" i="1"/>
  <c r="LF26" i="1"/>
  <c r="LF27" i="1"/>
  <c r="LF28" i="1"/>
  <c r="LF29" i="1"/>
  <c r="LF30" i="1"/>
  <c r="LF31" i="1"/>
  <c r="LF32" i="1"/>
  <c r="LF33" i="1"/>
  <c r="LF34" i="1"/>
  <c r="LF35" i="1"/>
  <c r="LF36" i="1"/>
  <c r="LF37" i="1"/>
  <c r="LF38" i="1"/>
  <c r="LF39" i="1"/>
  <c r="LF40" i="1"/>
  <c r="LF41" i="1"/>
  <c r="LF42" i="1"/>
  <c r="LF43" i="1"/>
  <c r="LF44" i="1"/>
  <c r="LF45" i="1"/>
  <c r="LF46" i="1"/>
  <c r="LF47" i="1"/>
  <c r="LF48" i="1"/>
  <c r="LF49" i="1"/>
  <c r="LD8" i="1"/>
  <c r="LD9" i="1"/>
  <c r="LD10" i="1"/>
  <c r="LD11" i="1"/>
  <c r="LD12" i="1"/>
  <c r="LD13" i="1"/>
  <c r="LD14" i="1"/>
  <c r="LD15" i="1"/>
  <c r="LD16" i="1"/>
  <c r="LD17" i="1"/>
  <c r="LD18" i="1"/>
  <c r="LD19" i="1"/>
  <c r="LD20" i="1"/>
  <c r="LD21" i="1"/>
  <c r="LD22" i="1"/>
  <c r="LD23" i="1"/>
  <c r="LD24" i="1"/>
  <c r="LD25" i="1"/>
  <c r="LD26" i="1"/>
  <c r="LD27" i="1"/>
  <c r="LD28" i="1"/>
  <c r="LD29" i="1"/>
  <c r="LD30" i="1"/>
  <c r="LD31" i="1"/>
  <c r="LD32" i="1"/>
  <c r="LD33" i="1"/>
  <c r="LD34" i="1"/>
  <c r="LD35" i="1"/>
  <c r="LD36" i="1"/>
  <c r="LD37" i="1"/>
  <c r="LD38" i="1"/>
  <c r="LD39" i="1"/>
  <c r="LD40" i="1"/>
  <c r="LD41" i="1"/>
  <c r="LD42" i="1"/>
  <c r="LD43" i="1"/>
  <c r="LD44" i="1"/>
  <c r="LD45" i="1"/>
  <c r="LD46" i="1"/>
  <c r="LD47" i="1"/>
  <c r="LD48" i="1"/>
  <c r="LD49" i="1"/>
  <c r="AD47" i="2" l="1"/>
  <c r="AJ44" i="2"/>
  <c r="AJ2" i="2"/>
  <c r="AJ3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I2" i="2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J1" i="2"/>
  <c r="AI1" i="2"/>
  <c r="AG2" i="2"/>
  <c r="AG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F2" i="2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G1" i="2"/>
  <c r="AF1" i="2"/>
  <c r="AD2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C2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D1" i="2"/>
  <c r="AC1" i="2"/>
  <c r="AA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1" i="2"/>
  <c r="Z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1" i="2"/>
  <c r="MS8" i="1"/>
  <c r="MS9" i="1"/>
  <c r="MS10" i="1"/>
  <c r="MS11" i="1"/>
  <c r="MS12" i="1"/>
  <c r="MS13" i="1"/>
  <c r="MS14" i="1"/>
  <c r="MS15" i="1"/>
  <c r="MS16" i="1"/>
  <c r="MS17" i="1"/>
  <c r="MS18" i="1"/>
  <c r="MS19" i="1"/>
  <c r="MS20" i="1"/>
  <c r="MS21" i="1"/>
  <c r="MS22" i="1"/>
  <c r="MS23" i="1"/>
  <c r="MS24" i="1"/>
  <c r="MS25" i="1"/>
  <c r="MS26" i="1"/>
  <c r="MS27" i="1"/>
  <c r="MS28" i="1"/>
  <c r="MS29" i="1"/>
  <c r="MS30" i="1"/>
  <c r="MS31" i="1"/>
  <c r="MS32" i="1"/>
  <c r="MS33" i="1"/>
  <c r="MS34" i="1"/>
  <c r="MS35" i="1"/>
  <c r="MS36" i="1"/>
  <c r="MS37" i="1"/>
  <c r="MS38" i="1"/>
  <c r="MS39" i="1"/>
  <c r="MS40" i="1"/>
  <c r="MS41" i="1"/>
  <c r="MS42" i="1"/>
  <c r="MS43" i="1"/>
  <c r="MS44" i="1"/>
  <c r="MS45" i="1"/>
  <c r="MS46" i="1"/>
  <c r="MS47" i="1"/>
  <c r="MS48" i="1"/>
  <c r="MS49" i="1"/>
  <c r="MS50" i="1"/>
  <c r="MS7" i="1"/>
  <c r="PM8" i="1"/>
  <c r="PM9" i="1"/>
  <c r="PM10" i="1"/>
  <c r="PM11" i="1"/>
  <c r="PM12" i="1"/>
  <c r="PM13" i="1"/>
  <c r="PM14" i="1"/>
  <c r="PM15" i="1"/>
  <c r="PM16" i="1"/>
  <c r="PM17" i="1"/>
  <c r="PM18" i="1"/>
  <c r="PM19" i="1"/>
  <c r="PM20" i="1"/>
  <c r="PM21" i="1"/>
  <c r="PM22" i="1"/>
  <c r="PM23" i="1"/>
  <c r="PM24" i="1"/>
  <c r="PM25" i="1"/>
  <c r="PM26" i="1"/>
  <c r="PM27" i="1"/>
  <c r="PM28" i="1"/>
  <c r="PM29" i="1"/>
  <c r="PM30" i="1"/>
  <c r="PM31" i="1"/>
  <c r="PM32" i="1"/>
  <c r="PM33" i="1"/>
  <c r="PM34" i="1"/>
  <c r="PM35" i="1"/>
  <c r="PM36" i="1"/>
  <c r="PM37" i="1"/>
  <c r="PM38" i="1"/>
  <c r="PM39" i="1"/>
  <c r="PM40" i="1"/>
  <c r="PM41" i="1"/>
  <c r="PM42" i="1"/>
  <c r="PM43" i="1"/>
  <c r="PM44" i="1"/>
  <c r="PM45" i="1"/>
  <c r="PM46" i="1"/>
  <c r="PM47" i="1"/>
  <c r="PM48" i="1"/>
  <c r="PM49" i="1"/>
  <c r="PM50" i="1"/>
  <c r="PM7" i="1"/>
  <c r="PL10" i="1"/>
  <c r="PL11" i="1"/>
  <c r="PL12" i="1"/>
  <c r="PL13" i="1"/>
  <c r="PL14" i="1"/>
  <c r="PL15" i="1"/>
  <c r="PL16" i="1"/>
  <c r="PL17" i="1"/>
  <c r="PL18" i="1"/>
  <c r="PL19" i="1"/>
  <c r="PL20" i="1"/>
  <c r="PL21" i="1"/>
  <c r="PL22" i="1"/>
  <c r="PL23" i="1"/>
  <c r="PL24" i="1"/>
  <c r="PL25" i="1"/>
  <c r="PL26" i="1"/>
  <c r="PL27" i="1"/>
  <c r="PL28" i="1"/>
  <c r="PL29" i="1"/>
  <c r="PL30" i="1"/>
  <c r="PL31" i="1"/>
  <c r="PL32" i="1"/>
  <c r="PL33" i="1"/>
  <c r="PL34" i="1"/>
  <c r="PL35" i="1"/>
  <c r="PL36" i="1"/>
  <c r="PL37" i="1"/>
  <c r="PL38" i="1"/>
  <c r="PL39" i="1"/>
  <c r="PL40" i="1"/>
  <c r="PL41" i="1"/>
  <c r="PL42" i="1"/>
  <c r="PL43" i="1"/>
  <c r="PL44" i="1"/>
  <c r="PL45" i="1"/>
  <c r="PL46" i="1"/>
  <c r="PL47" i="1"/>
  <c r="PL48" i="1"/>
  <c r="PL49" i="1"/>
  <c r="OC8" i="1"/>
  <c r="OC9" i="1"/>
  <c r="OC10" i="1"/>
  <c r="OC11" i="1"/>
  <c r="OC12" i="1"/>
  <c r="OC13" i="1"/>
  <c r="OC14" i="1"/>
  <c r="OC15" i="1"/>
  <c r="OC16" i="1"/>
  <c r="OC17" i="1"/>
  <c r="OC18" i="1"/>
  <c r="OC19" i="1"/>
  <c r="OC20" i="1"/>
  <c r="OC21" i="1"/>
  <c r="OC22" i="1"/>
  <c r="OC23" i="1"/>
  <c r="OC24" i="1"/>
  <c r="OC25" i="1"/>
  <c r="OC26" i="1"/>
  <c r="OC27" i="1"/>
  <c r="OC28" i="1"/>
  <c r="OC29" i="1"/>
  <c r="OC30" i="1"/>
  <c r="OC31" i="1"/>
  <c r="OC32" i="1"/>
  <c r="OC33" i="1"/>
  <c r="OC34" i="1"/>
  <c r="OC35" i="1"/>
  <c r="OC36" i="1"/>
  <c r="OC37" i="1"/>
  <c r="OC38" i="1"/>
  <c r="OC39" i="1"/>
  <c r="OC40" i="1"/>
  <c r="OC41" i="1"/>
  <c r="OC42" i="1"/>
  <c r="OC43" i="1"/>
  <c r="OC44" i="1"/>
  <c r="OC45" i="1"/>
  <c r="OC46" i="1"/>
  <c r="OC47" i="1"/>
  <c r="OC48" i="1"/>
  <c r="OC49" i="1"/>
  <c r="OC50" i="1"/>
  <c r="OC7" i="1"/>
  <c r="OA8" i="1"/>
  <c r="OA9" i="1"/>
  <c r="OA10" i="1"/>
  <c r="OA11" i="1"/>
  <c r="OA12" i="1"/>
  <c r="OA13" i="1"/>
  <c r="OA14" i="1"/>
  <c r="OA15" i="1"/>
  <c r="OA16" i="1"/>
  <c r="OA17" i="1"/>
  <c r="OA18" i="1"/>
  <c r="OA19" i="1"/>
  <c r="OA20" i="1"/>
  <c r="OA21" i="1"/>
  <c r="OA22" i="1"/>
  <c r="OA23" i="1"/>
  <c r="OA24" i="1"/>
  <c r="OA25" i="1"/>
  <c r="OA26" i="1"/>
  <c r="OA27" i="1"/>
  <c r="OA28" i="1"/>
  <c r="OA29" i="1"/>
  <c r="OA30" i="1"/>
  <c r="OA31" i="1"/>
  <c r="OA32" i="1"/>
  <c r="OA33" i="1"/>
  <c r="OA34" i="1"/>
  <c r="OA35" i="1"/>
  <c r="OA36" i="1"/>
  <c r="OA37" i="1"/>
  <c r="OA38" i="1"/>
  <c r="OA39" i="1"/>
  <c r="OA40" i="1"/>
  <c r="OA41" i="1"/>
  <c r="OA42" i="1"/>
  <c r="OA43" i="1"/>
  <c r="OA44" i="1"/>
  <c r="OA45" i="1"/>
  <c r="OA46" i="1"/>
  <c r="OA47" i="1"/>
  <c r="OA48" i="1"/>
  <c r="OA49" i="1"/>
  <c r="NY8" i="1"/>
  <c r="NY9" i="1"/>
  <c r="NY10" i="1"/>
  <c r="NY11" i="1"/>
  <c r="NY12" i="1"/>
  <c r="NY13" i="1"/>
  <c r="NY14" i="1"/>
  <c r="NY15" i="1"/>
  <c r="NY16" i="1"/>
  <c r="NY17" i="1"/>
  <c r="NY18" i="1"/>
  <c r="NY19" i="1"/>
  <c r="NY20" i="1"/>
  <c r="NY21" i="1"/>
  <c r="NY22" i="1"/>
  <c r="NY23" i="1"/>
  <c r="NY24" i="1"/>
  <c r="NY25" i="1"/>
  <c r="NY26" i="1"/>
  <c r="NY27" i="1"/>
  <c r="NY28" i="1"/>
  <c r="NY29" i="1"/>
  <c r="NY30" i="1"/>
  <c r="NY31" i="1"/>
  <c r="NY32" i="1"/>
  <c r="NY33" i="1"/>
  <c r="NY34" i="1"/>
  <c r="NY35" i="1"/>
  <c r="NY36" i="1"/>
  <c r="NY37" i="1"/>
  <c r="NY38" i="1"/>
  <c r="NY39" i="1"/>
  <c r="NY40" i="1"/>
  <c r="NY41" i="1"/>
  <c r="NY42" i="1"/>
  <c r="NY43" i="1"/>
  <c r="NY44" i="1"/>
  <c r="NY45" i="1"/>
  <c r="NY46" i="1"/>
  <c r="NY47" i="1"/>
  <c r="NY48" i="1"/>
  <c r="NY49" i="1"/>
  <c r="NZ8" i="1"/>
  <c r="NZ9" i="1"/>
  <c r="NZ10" i="1"/>
  <c r="NZ11" i="1"/>
  <c r="NZ12" i="1"/>
  <c r="NZ13" i="1"/>
  <c r="NZ14" i="1"/>
  <c r="NZ15" i="1"/>
  <c r="NZ16" i="1"/>
  <c r="NZ17" i="1"/>
  <c r="NZ18" i="1"/>
  <c r="NZ19" i="1"/>
  <c r="NZ20" i="1"/>
  <c r="NZ21" i="1"/>
  <c r="NZ22" i="1"/>
  <c r="NZ23" i="1"/>
  <c r="NZ24" i="1"/>
  <c r="NZ25" i="1"/>
  <c r="NZ26" i="1"/>
  <c r="NZ27" i="1"/>
  <c r="NZ28" i="1"/>
  <c r="NZ29" i="1"/>
  <c r="NZ30" i="1"/>
  <c r="NZ31" i="1"/>
  <c r="NZ32" i="1"/>
  <c r="NZ33" i="1"/>
  <c r="NZ34" i="1"/>
  <c r="NZ35" i="1"/>
  <c r="NZ36" i="1"/>
  <c r="NZ37" i="1"/>
  <c r="NZ38" i="1"/>
  <c r="NZ39" i="1"/>
  <c r="NZ40" i="1"/>
  <c r="NZ41" i="1"/>
  <c r="NZ42" i="1"/>
  <c r="NZ43" i="1"/>
  <c r="NZ44" i="1"/>
  <c r="NZ45" i="1"/>
  <c r="NZ46" i="1"/>
  <c r="NZ47" i="1"/>
  <c r="NZ48" i="1"/>
  <c r="NZ49" i="1"/>
  <c r="NX8" i="1"/>
  <c r="NX9" i="1"/>
  <c r="NX10" i="1"/>
  <c r="NX11" i="1"/>
  <c r="NX12" i="1"/>
  <c r="NX13" i="1"/>
  <c r="NX14" i="1"/>
  <c r="NX15" i="1"/>
  <c r="NX16" i="1"/>
  <c r="NX17" i="1"/>
  <c r="NX18" i="1"/>
  <c r="NX19" i="1"/>
  <c r="NX20" i="1"/>
  <c r="NX21" i="1"/>
  <c r="NX22" i="1"/>
  <c r="NX23" i="1"/>
  <c r="NX24" i="1"/>
  <c r="NX25" i="1"/>
  <c r="NX26" i="1"/>
  <c r="NX27" i="1"/>
  <c r="NX28" i="1"/>
  <c r="NX29" i="1"/>
  <c r="NX30" i="1"/>
  <c r="NX31" i="1"/>
  <c r="NX32" i="1"/>
  <c r="NX33" i="1"/>
  <c r="NX34" i="1"/>
  <c r="NX35" i="1"/>
  <c r="NX36" i="1"/>
  <c r="NX37" i="1"/>
  <c r="NX38" i="1"/>
  <c r="NX39" i="1"/>
  <c r="NX40" i="1"/>
  <c r="NX41" i="1"/>
  <c r="NX42" i="1"/>
  <c r="NX43" i="1"/>
  <c r="NX44" i="1"/>
  <c r="NX45" i="1"/>
  <c r="NX46" i="1"/>
  <c r="NX47" i="1"/>
  <c r="NX48" i="1"/>
  <c r="NX49" i="1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1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1" i="2"/>
  <c r="QE8" i="1"/>
  <c r="QE9" i="1"/>
  <c r="QE10" i="1"/>
  <c r="QE11" i="1"/>
  <c r="QE12" i="1"/>
  <c r="QE13" i="1"/>
  <c r="QE14" i="1"/>
  <c r="QE15" i="1"/>
  <c r="QE16" i="1"/>
  <c r="QE17" i="1"/>
  <c r="QE18" i="1"/>
  <c r="QE19" i="1"/>
  <c r="QE20" i="1"/>
  <c r="QE21" i="1"/>
  <c r="QE22" i="1"/>
  <c r="QE23" i="1"/>
  <c r="QE24" i="1"/>
  <c r="QE25" i="1"/>
  <c r="QE26" i="1"/>
  <c r="QE27" i="1"/>
  <c r="QE28" i="1"/>
  <c r="QE29" i="1"/>
  <c r="QE30" i="1"/>
  <c r="QE31" i="1"/>
  <c r="QE32" i="1"/>
  <c r="QE33" i="1"/>
  <c r="QE34" i="1"/>
  <c r="QE35" i="1"/>
  <c r="QE36" i="1"/>
  <c r="QE37" i="1"/>
  <c r="QE38" i="1"/>
  <c r="QE39" i="1"/>
  <c r="QE40" i="1"/>
  <c r="QE41" i="1"/>
  <c r="QE42" i="1"/>
  <c r="QE43" i="1"/>
  <c r="QE44" i="1"/>
  <c r="QE45" i="1"/>
  <c r="QE46" i="1"/>
  <c r="QE47" i="1"/>
  <c r="QE48" i="1"/>
  <c r="QE49" i="1"/>
  <c r="QE50" i="1"/>
  <c r="QE7" i="1"/>
  <c r="QD8" i="1"/>
  <c r="QD9" i="1"/>
  <c r="QD10" i="1"/>
  <c r="QD11" i="1"/>
  <c r="QD12" i="1"/>
  <c r="QD13" i="1"/>
  <c r="QD14" i="1"/>
  <c r="QD15" i="1"/>
  <c r="QD16" i="1"/>
  <c r="QD17" i="1"/>
  <c r="QD18" i="1"/>
  <c r="QD19" i="1"/>
  <c r="QD20" i="1"/>
  <c r="QD21" i="1"/>
  <c r="QD22" i="1"/>
  <c r="QD23" i="1"/>
  <c r="QD24" i="1"/>
  <c r="QD25" i="1"/>
  <c r="QD26" i="1"/>
  <c r="QD27" i="1"/>
  <c r="QD28" i="1"/>
  <c r="QD29" i="1"/>
  <c r="QD30" i="1"/>
  <c r="QD31" i="1"/>
  <c r="QD32" i="1"/>
  <c r="QD33" i="1"/>
  <c r="QD34" i="1"/>
  <c r="QD35" i="1"/>
  <c r="QD36" i="1"/>
  <c r="QD37" i="1"/>
  <c r="QD38" i="1"/>
  <c r="QD39" i="1"/>
  <c r="QD40" i="1"/>
  <c r="QD41" i="1"/>
  <c r="QD42" i="1"/>
  <c r="QD43" i="1"/>
  <c r="QD44" i="1"/>
  <c r="QD45" i="1"/>
  <c r="QD46" i="1"/>
  <c r="QD47" i="1"/>
  <c r="QD48" i="1"/>
  <c r="QD49" i="1"/>
  <c r="QC8" i="1"/>
  <c r="QC9" i="1"/>
  <c r="QC10" i="1"/>
  <c r="QC11" i="1"/>
  <c r="QC12" i="1"/>
  <c r="QC13" i="1"/>
  <c r="QC14" i="1"/>
  <c r="QC15" i="1"/>
  <c r="QC16" i="1"/>
  <c r="QC17" i="1"/>
  <c r="QC18" i="1"/>
  <c r="QC19" i="1"/>
  <c r="QC20" i="1"/>
  <c r="QC21" i="1"/>
  <c r="QC22" i="1"/>
  <c r="QC23" i="1"/>
  <c r="QC24" i="1"/>
  <c r="QC25" i="1"/>
  <c r="QC26" i="1"/>
  <c r="QC27" i="1"/>
  <c r="QC28" i="1"/>
  <c r="QC29" i="1"/>
  <c r="QC30" i="1"/>
  <c r="QC31" i="1"/>
  <c r="QC32" i="1"/>
  <c r="QC33" i="1"/>
  <c r="QC34" i="1"/>
  <c r="QC35" i="1"/>
  <c r="QC36" i="1"/>
  <c r="QC37" i="1"/>
  <c r="QC38" i="1"/>
  <c r="QC39" i="1"/>
  <c r="QC40" i="1"/>
  <c r="QC41" i="1"/>
  <c r="QC42" i="1"/>
  <c r="QC43" i="1"/>
  <c r="QC44" i="1"/>
  <c r="QC45" i="1"/>
  <c r="QC46" i="1"/>
  <c r="QC47" i="1"/>
  <c r="QC48" i="1"/>
  <c r="QC49" i="1"/>
  <c r="QB8" i="1"/>
  <c r="QB9" i="1"/>
  <c r="QB10" i="1"/>
  <c r="QB11" i="1"/>
  <c r="QB12" i="1"/>
  <c r="QB13" i="1"/>
  <c r="QB14" i="1"/>
  <c r="QB15" i="1"/>
  <c r="QB16" i="1"/>
  <c r="QB17" i="1"/>
  <c r="QB18" i="1"/>
  <c r="QB19" i="1"/>
  <c r="QB20" i="1"/>
  <c r="QB21" i="1"/>
  <c r="QB22" i="1"/>
  <c r="QB23" i="1"/>
  <c r="QB24" i="1"/>
  <c r="QB25" i="1"/>
  <c r="QB26" i="1"/>
  <c r="QB27" i="1"/>
  <c r="QB28" i="1"/>
  <c r="QB29" i="1"/>
  <c r="QB30" i="1"/>
  <c r="QB31" i="1"/>
  <c r="QB32" i="1"/>
  <c r="QB33" i="1"/>
  <c r="QB34" i="1"/>
  <c r="QB35" i="1"/>
  <c r="QB36" i="1"/>
  <c r="QB37" i="1"/>
  <c r="QB38" i="1"/>
  <c r="QB39" i="1"/>
  <c r="QB40" i="1"/>
  <c r="QB41" i="1"/>
  <c r="QB42" i="1"/>
  <c r="QB43" i="1"/>
  <c r="QB44" i="1"/>
  <c r="QB45" i="1"/>
  <c r="QB46" i="1"/>
  <c r="QB47" i="1"/>
  <c r="QB48" i="1"/>
  <c r="QB49" i="1"/>
  <c r="OT8" i="1"/>
  <c r="OU8" i="1" s="1"/>
  <c r="OT9" i="1"/>
  <c r="OT10" i="1"/>
  <c r="OU10" i="1" s="1"/>
  <c r="OT11" i="1"/>
  <c r="OT12" i="1"/>
  <c r="OU12" i="1" s="1"/>
  <c r="OT13" i="1"/>
  <c r="OT14" i="1"/>
  <c r="OU14" i="1" s="1"/>
  <c r="OT15" i="1"/>
  <c r="OT16" i="1"/>
  <c r="OU16" i="1" s="1"/>
  <c r="OT17" i="1"/>
  <c r="OT18" i="1"/>
  <c r="OU18" i="1" s="1"/>
  <c r="OT19" i="1"/>
  <c r="OT20" i="1"/>
  <c r="OU20" i="1" s="1"/>
  <c r="OT21" i="1"/>
  <c r="OT22" i="1"/>
  <c r="OU22" i="1" s="1"/>
  <c r="OT23" i="1"/>
  <c r="OT24" i="1"/>
  <c r="OU24" i="1" s="1"/>
  <c r="OT25" i="1"/>
  <c r="OT26" i="1"/>
  <c r="OU26" i="1" s="1"/>
  <c r="OT27" i="1"/>
  <c r="OT28" i="1"/>
  <c r="OU28" i="1" s="1"/>
  <c r="OT29" i="1"/>
  <c r="OT30" i="1"/>
  <c r="OU30" i="1" s="1"/>
  <c r="OT31" i="1"/>
  <c r="OT32" i="1"/>
  <c r="OU32" i="1" s="1"/>
  <c r="OT33" i="1"/>
  <c r="OT34" i="1"/>
  <c r="OU34" i="1" s="1"/>
  <c r="OT35" i="1"/>
  <c r="OT36" i="1"/>
  <c r="OU36" i="1" s="1"/>
  <c r="OT37" i="1"/>
  <c r="OT38" i="1"/>
  <c r="OU38" i="1" s="1"/>
  <c r="OT39" i="1"/>
  <c r="OT40" i="1"/>
  <c r="OU40" i="1" s="1"/>
  <c r="OT41" i="1"/>
  <c r="OT42" i="1"/>
  <c r="OU42" i="1" s="1"/>
  <c r="OT43" i="1"/>
  <c r="OT44" i="1"/>
  <c r="OU44" i="1" s="1"/>
  <c r="OT45" i="1"/>
  <c r="OT46" i="1"/>
  <c r="OU46" i="1" s="1"/>
  <c r="OT47" i="1"/>
  <c r="OT48" i="1"/>
  <c r="OU48" i="1" s="1"/>
  <c r="OT49" i="1"/>
  <c r="OT7" i="1"/>
  <c r="OG57" i="1"/>
  <c r="OI57" i="1"/>
  <c r="OK57" i="1"/>
  <c r="OM57" i="1"/>
  <c r="OO57" i="1"/>
  <c r="OQ57" i="1"/>
  <c r="OS57" i="1"/>
  <c r="OG55" i="1"/>
  <c r="OI55" i="1"/>
  <c r="OK55" i="1"/>
  <c r="OM55" i="1"/>
  <c r="OO55" i="1"/>
  <c r="OQ55" i="1"/>
  <c r="OS55" i="1"/>
  <c r="OU55" i="1"/>
  <c r="OG50" i="1"/>
  <c r="OI50" i="1"/>
  <c r="OK50" i="1"/>
  <c r="OM50" i="1"/>
  <c r="OO50" i="1"/>
  <c r="OQ50" i="1"/>
  <c r="OS50" i="1"/>
  <c r="OP49" i="1"/>
  <c r="OQ49" i="1" s="1"/>
  <c r="OU49" i="1"/>
  <c r="OR8" i="1"/>
  <c r="OR9" i="1"/>
  <c r="OR10" i="1"/>
  <c r="OR11" i="1"/>
  <c r="OR12" i="1"/>
  <c r="OR13" i="1"/>
  <c r="OR14" i="1"/>
  <c r="OR15" i="1"/>
  <c r="OR16" i="1"/>
  <c r="OR17" i="1"/>
  <c r="OR18" i="1"/>
  <c r="OR19" i="1"/>
  <c r="OR20" i="1"/>
  <c r="OR21" i="1"/>
  <c r="OR22" i="1"/>
  <c r="OR23" i="1"/>
  <c r="OR24" i="1"/>
  <c r="OR25" i="1"/>
  <c r="OR26" i="1"/>
  <c r="OR27" i="1"/>
  <c r="OR28" i="1"/>
  <c r="OR29" i="1"/>
  <c r="OR30" i="1"/>
  <c r="OR31" i="1"/>
  <c r="OR32" i="1"/>
  <c r="OR33" i="1"/>
  <c r="OR34" i="1"/>
  <c r="OR35" i="1"/>
  <c r="OR36" i="1"/>
  <c r="OR37" i="1"/>
  <c r="OR38" i="1"/>
  <c r="OR39" i="1"/>
  <c r="OR40" i="1"/>
  <c r="OR41" i="1"/>
  <c r="OR42" i="1"/>
  <c r="OR43" i="1"/>
  <c r="OR44" i="1"/>
  <c r="OR45" i="1"/>
  <c r="OR46" i="1"/>
  <c r="OR47" i="1"/>
  <c r="OR48" i="1"/>
  <c r="OR49" i="1"/>
  <c r="OR51" i="1"/>
  <c r="OR52" i="1"/>
  <c r="OR53" i="1"/>
  <c r="OR54" i="1"/>
  <c r="OR56" i="1"/>
  <c r="QM55" i="1"/>
  <c r="OP8" i="1"/>
  <c r="OP9" i="1"/>
  <c r="OP10" i="1"/>
  <c r="OP11" i="1"/>
  <c r="OP12" i="1"/>
  <c r="OP13" i="1"/>
  <c r="OP14" i="1"/>
  <c r="OP15" i="1"/>
  <c r="OP16" i="1"/>
  <c r="OP17" i="1"/>
  <c r="OP18" i="1"/>
  <c r="OP19" i="1"/>
  <c r="OP20" i="1"/>
  <c r="OP21" i="1"/>
  <c r="OP22" i="1"/>
  <c r="OP23" i="1"/>
  <c r="OP24" i="1"/>
  <c r="OP25" i="1"/>
  <c r="OP26" i="1"/>
  <c r="OP27" i="1"/>
  <c r="OP28" i="1"/>
  <c r="OP29" i="1"/>
  <c r="OP30" i="1"/>
  <c r="OP31" i="1"/>
  <c r="OP32" i="1"/>
  <c r="OP33" i="1"/>
  <c r="OP34" i="1"/>
  <c r="OP35" i="1"/>
  <c r="OP36" i="1"/>
  <c r="OP37" i="1"/>
  <c r="OP38" i="1"/>
  <c r="OP39" i="1"/>
  <c r="OP40" i="1"/>
  <c r="OP41" i="1"/>
  <c r="OP42" i="1"/>
  <c r="OP43" i="1"/>
  <c r="OP44" i="1"/>
  <c r="OP45" i="1"/>
  <c r="OP46" i="1"/>
  <c r="OP47" i="1"/>
  <c r="OP48" i="1"/>
  <c r="OS49" i="1"/>
  <c r="OU9" i="1"/>
  <c r="OU11" i="1"/>
  <c r="OU13" i="1"/>
  <c r="OU15" i="1"/>
  <c r="OU17" i="1"/>
  <c r="OU19" i="1"/>
  <c r="OU21" i="1"/>
  <c r="OU23" i="1"/>
  <c r="OU25" i="1"/>
  <c r="OU27" i="1"/>
  <c r="OU29" i="1"/>
  <c r="OU31" i="1"/>
  <c r="OU33" i="1"/>
  <c r="OU35" i="1"/>
  <c r="OU37" i="1"/>
  <c r="OU39" i="1"/>
  <c r="OU41" i="1"/>
  <c r="OU43" i="1"/>
  <c r="OU45" i="1"/>
  <c r="OU47" i="1"/>
  <c r="KQ55" i="1"/>
  <c r="QK49" i="1"/>
  <c r="QI49" i="1"/>
  <c r="QG49" i="1"/>
  <c r="QA49" i="1"/>
  <c r="PS49" i="1"/>
  <c r="PQ49" i="1"/>
  <c r="PO49" i="1"/>
  <c r="PI49" i="1"/>
  <c r="PA49" i="1"/>
  <c r="OD49" i="1"/>
  <c r="OE49" i="1" s="1"/>
  <c r="OF49" i="1"/>
  <c r="OH49" i="1"/>
  <c r="OZ49" i="1"/>
  <c r="OY49" i="1"/>
  <c r="OW49" i="1"/>
  <c r="OI49" i="1"/>
  <c r="OG49" i="1"/>
  <c r="NQ49" i="1"/>
  <c r="NO49" i="1"/>
  <c r="NM49" i="1"/>
  <c r="NK49" i="1"/>
  <c r="NG49" i="1"/>
  <c r="MY49" i="1"/>
  <c r="MW49" i="1"/>
  <c r="MU49" i="1"/>
  <c r="MO49" i="1"/>
  <c r="MG49" i="1"/>
  <c r="ME49" i="1"/>
  <c r="MC49" i="1"/>
  <c r="MA49" i="1"/>
  <c r="LW49" i="1"/>
  <c r="LO49" i="1"/>
  <c r="LN49" i="1"/>
  <c r="LM49" i="1"/>
  <c r="LL49" i="1"/>
  <c r="LK49" i="1"/>
  <c r="LE49" i="1"/>
  <c r="KT49" i="1"/>
  <c r="AA44" i="2" l="1"/>
  <c r="AD44" i="2"/>
  <c r="Q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1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1" i="2"/>
  <c r="HP55" i="1"/>
  <c r="HP50" i="1"/>
  <c r="EG49" i="1"/>
  <c r="EC49" i="1"/>
  <c r="ED49" i="1" s="1"/>
  <c r="DY49" i="1"/>
  <c r="DZ49" i="1" s="1"/>
  <c r="DY54" i="1"/>
  <c r="DZ54" i="1" s="1"/>
  <c r="EC54" i="1"/>
  <c r="ED54" i="1" s="1"/>
  <c r="EG54" i="1"/>
  <c r="EH54" i="1" s="1"/>
  <c r="DY51" i="1"/>
  <c r="DZ51" i="1" s="1"/>
  <c r="EC51" i="1"/>
  <c r="ED51" i="1" s="1"/>
  <c r="EG51" i="1"/>
  <c r="EH51" i="1" s="1"/>
  <c r="EG53" i="1"/>
  <c r="EH53" i="1" s="1"/>
  <c r="EC53" i="1"/>
  <c r="ED53" i="1" s="1"/>
  <c r="DY53" i="1"/>
  <c r="DZ53" i="1" s="1"/>
  <c r="DY52" i="1"/>
  <c r="DZ52" i="1" s="1"/>
  <c r="EC52" i="1"/>
  <c r="ED52" i="1" s="1"/>
  <c r="EG52" i="1"/>
  <c r="EH52" i="1" s="1"/>
  <c r="EG56" i="1"/>
  <c r="EJ56" i="1" s="1"/>
  <c r="EC56" i="1"/>
  <c r="EE56" i="1" s="1"/>
  <c r="HP56" i="1" s="1"/>
  <c r="DY56" i="1"/>
  <c r="EA56" i="1" s="1"/>
  <c r="EH49" i="1" l="1"/>
  <c r="EJ49" i="1"/>
  <c r="N44" i="2"/>
  <c r="Q44" i="2"/>
  <c r="ET56" i="1"/>
  <c r="LJ56" i="1"/>
  <c r="HX56" i="1"/>
  <c r="EJ51" i="1"/>
  <c r="EE51" i="1"/>
  <c r="EA51" i="1"/>
  <c r="HX51" i="1" s="1"/>
  <c r="EA49" i="1"/>
  <c r="EE49" i="1"/>
  <c r="HT49" i="1" s="1"/>
  <c r="HU49" i="1" s="1"/>
  <c r="DZ56" i="1"/>
  <c r="ED56" i="1"/>
  <c r="EH56" i="1"/>
  <c r="EA53" i="1"/>
  <c r="OF53" i="1" s="1"/>
  <c r="OG53" i="1" s="1"/>
  <c r="EE53" i="1"/>
  <c r="ET53" i="1" s="1"/>
  <c r="EJ53" i="1"/>
  <c r="QD53" i="1" s="1"/>
  <c r="QE53" i="1" s="1"/>
  <c r="EJ54" i="1"/>
  <c r="EE54" i="1"/>
  <c r="EA54" i="1"/>
  <c r="HX54" i="1" s="1"/>
  <c r="PP53" i="1"/>
  <c r="PQ53" i="1" s="1"/>
  <c r="MV53" i="1"/>
  <c r="MW53" i="1" s="1"/>
  <c r="KB53" i="1"/>
  <c r="KC53" i="1" s="1"/>
  <c r="PV53" i="1"/>
  <c r="PW53" i="1" s="1"/>
  <c r="NB53" i="1"/>
  <c r="NC53" i="1" s="1"/>
  <c r="KH53" i="1"/>
  <c r="KI53" i="1" s="1"/>
  <c r="IZ53" i="1"/>
  <c r="JA53" i="1" s="1"/>
  <c r="QJ53" i="1"/>
  <c r="QK53" i="1" s="1"/>
  <c r="LH53" i="1"/>
  <c r="LI53" i="1" s="1"/>
  <c r="FD53" i="1"/>
  <c r="FE53" i="1" s="1"/>
  <c r="FT53" i="1"/>
  <c r="FU53" i="1" s="1"/>
  <c r="GJ53" i="1"/>
  <c r="GK53" i="1" s="1"/>
  <c r="HD53" i="1"/>
  <c r="HE53" i="1" s="1"/>
  <c r="HT53" i="1"/>
  <c r="HU53" i="1" s="1"/>
  <c r="EP53" i="1"/>
  <c r="EQ53" i="1" s="1"/>
  <c r="EU53" i="1"/>
  <c r="EX53" i="1"/>
  <c r="EY53" i="1" s="1"/>
  <c r="FJ53" i="1"/>
  <c r="FK53" i="1" s="1"/>
  <c r="FZ53" i="1"/>
  <c r="GA53" i="1" s="1"/>
  <c r="HN53" i="1"/>
  <c r="HO53" i="1" s="1"/>
  <c r="EJ52" i="1"/>
  <c r="EE52" i="1"/>
  <c r="EA52" i="1"/>
  <c r="HX52" i="1" s="1"/>
  <c r="QF56" i="1"/>
  <c r="QG56" i="1" s="1"/>
  <c r="PZ56" i="1"/>
  <c r="QA56" i="1" s="1"/>
  <c r="PR56" i="1"/>
  <c r="PS56" i="1" s="1"/>
  <c r="PP56" i="1"/>
  <c r="PQ56" i="1" s="1"/>
  <c r="PN56" i="1"/>
  <c r="PO56" i="1" s="1"/>
  <c r="PH56" i="1"/>
  <c r="PI56" i="1" s="1"/>
  <c r="OZ56" i="1"/>
  <c r="PA56" i="1" s="1"/>
  <c r="OX56" i="1"/>
  <c r="OY56" i="1" s="1"/>
  <c r="OV56" i="1"/>
  <c r="OW56" i="1" s="1"/>
  <c r="OP56" i="1"/>
  <c r="OQ56" i="1" s="1"/>
  <c r="OH56" i="1"/>
  <c r="OI56" i="1" s="1"/>
  <c r="OF56" i="1"/>
  <c r="OG56" i="1" s="1"/>
  <c r="OD56" i="1"/>
  <c r="OE56" i="1" s="1"/>
  <c r="NX56" i="1"/>
  <c r="NY56" i="1" s="1"/>
  <c r="NP56" i="1"/>
  <c r="NQ56" i="1" s="1"/>
  <c r="NN56" i="1"/>
  <c r="NO56" i="1" s="1"/>
  <c r="NL56" i="1"/>
  <c r="NM56" i="1" s="1"/>
  <c r="NF56" i="1"/>
  <c r="NG56" i="1" s="1"/>
  <c r="MX56" i="1"/>
  <c r="MY56" i="1" s="1"/>
  <c r="MV56" i="1"/>
  <c r="MW56" i="1" s="1"/>
  <c r="MT56" i="1"/>
  <c r="MU56" i="1" s="1"/>
  <c r="MN56" i="1"/>
  <c r="MO56" i="1" s="1"/>
  <c r="MF56" i="1"/>
  <c r="MG56" i="1" s="1"/>
  <c r="MD56" i="1"/>
  <c r="ME56" i="1" s="1"/>
  <c r="MB56" i="1"/>
  <c r="MC56" i="1" s="1"/>
  <c r="LV56" i="1"/>
  <c r="LW56" i="1" s="1"/>
  <c r="LN56" i="1"/>
  <c r="LO56" i="1" s="1"/>
  <c r="LL56" i="1"/>
  <c r="LM56" i="1" s="1"/>
  <c r="LK56" i="1"/>
  <c r="LD56" i="1"/>
  <c r="LE56" i="1" s="1"/>
  <c r="KV56" i="1"/>
  <c r="KW56" i="1" s="1"/>
  <c r="KT56" i="1"/>
  <c r="KU56" i="1" s="1"/>
  <c r="KR56" i="1"/>
  <c r="KS56" i="1" s="1"/>
  <c r="KL56" i="1"/>
  <c r="KM56" i="1" s="1"/>
  <c r="KD56" i="1"/>
  <c r="KE56" i="1" s="1"/>
  <c r="KB56" i="1"/>
  <c r="KC56" i="1" s="1"/>
  <c r="JZ56" i="1"/>
  <c r="KA56" i="1" s="1"/>
  <c r="EB56" i="1"/>
  <c r="JT56" i="1"/>
  <c r="JU56" i="1" s="1"/>
  <c r="JN56" i="1"/>
  <c r="JO56" i="1" s="1"/>
  <c r="JL56" i="1"/>
  <c r="JM56" i="1" s="1"/>
  <c r="JJ56" i="1"/>
  <c r="JK56" i="1" s="1"/>
  <c r="JH56" i="1"/>
  <c r="JI56" i="1" s="1"/>
  <c r="JB56" i="1"/>
  <c r="JC56" i="1" s="1"/>
  <c r="IT56" i="1"/>
  <c r="IU56" i="1" s="1"/>
  <c r="IR56" i="1"/>
  <c r="IS56" i="1" s="1"/>
  <c r="IP56" i="1"/>
  <c r="IQ56" i="1" s="1"/>
  <c r="IJ56" i="1"/>
  <c r="IK56" i="1" s="1"/>
  <c r="IB56" i="1"/>
  <c r="IC56" i="1" s="1"/>
  <c r="HZ56" i="1"/>
  <c r="IA56" i="1" s="1"/>
  <c r="HY56" i="1"/>
  <c r="HR56" i="1"/>
  <c r="HS56" i="1" s="1"/>
  <c r="HJ56" i="1"/>
  <c r="HK56" i="1" s="1"/>
  <c r="HH56" i="1"/>
  <c r="HI56" i="1" s="1"/>
  <c r="HF56" i="1"/>
  <c r="HG56" i="1" s="1"/>
  <c r="GZ56" i="1"/>
  <c r="HA56" i="1" s="1"/>
  <c r="GR56" i="1"/>
  <c r="GS56" i="1" s="1"/>
  <c r="GP56" i="1"/>
  <c r="GQ56" i="1" s="1"/>
  <c r="GN56" i="1"/>
  <c r="GO56" i="1" s="1"/>
  <c r="GH56" i="1"/>
  <c r="GI56" i="1" s="1"/>
  <c r="FZ56" i="1"/>
  <c r="GA56" i="1" s="1"/>
  <c r="FX56" i="1"/>
  <c r="FY56" i="1" s="1"/>
  <c r="FV56" i="1"/>
  <c r="FW56" i="1" s="1"/>
  <c r="FP56" i="1"/>
  <c r="FQ56" i="1" s="1"/>
  <c r="FH56" i="1"/>
  <c r="FI56" i="1" s="1"/>
  <c r="FF56" i="1"/>
  <c r="FG56" i="1" s="1"/>
  <c r="FD56" i="1"/>
  <c r="FE56" i="1" s="1"/>
  <c r="EX56" i="1"/>
  <c r="EY56" i="1" s="1"/>
  <c r="EP56" i="1"/>
  <c r="EQ56" i="1" s="1"/>
  <c r="EN56" i="1"/>
  <c r="EO56" i="1" s="1"/>
  <c r="EL56" i="1"/>
  <c r="EM56" i="1" s="1"/>
  <c r="QH56" i="1"/>
  <c r="QI56" i="1" s="1"/>
  <c r="QB56" i="1"/>
  <c r="QC56" i="1" s="1"/>
  <c r="PX56" i="1"/>
  <c r="PY56" i="1" s="1"/>
  <c r="PV56" i="1"/>
  <c r="PW56" i="1" s="1"/>
  <c r="PT56" i="1"/>
  <c r="PU56" i="1" s="1"/>
  <c r="PJ56" i="1"/>
  <c r="PK56" i="1" s="1"/>
  <c r="PF56" i="1"/>
  <c r="PG56" i="1" s="1"/>
  <c r="PD56" i="1"/>
  <c r="PE56" i="1" s="1"/>
  <c r="PB56" i="1"/>
  <c r="PC56" i="1" s="1"/>
  <c r="OS56" i="1"/>
  <c r="ON56" i="1"/>
  <c r="OO56" i="1" s="1"/>
  <c r="OL56" i="1"/>
  <c r="OM56" i="1" s="1"/>
  <c r="OJ56" i="1"/>
  <c r="OK56" i="1" s="1"/>
  <c r="NZ56" i="1"/>
  <c r="OA56" i="1" s="1"/>
  <c r="NV56" i="1"/>
  <c r="NW56" i="1" s="1"/>
  <c r="NT56" i="1"/>
  <c r="NU56" i="1" s="1"/>
  <c r="NR56" i="1"/>
  <c r="NS56" i="1" s="1"/>
  <c r="NH56" i="1"/>
  <c r="NI56" i="1" s="1"/>
  <c r="ND56" i="1"/>
  <c r="NE56" i="1" s="1"/>
  <c r="NB56" i="1"/>
  <c r="NC56" i="1" s="1"/>
  <c r="MZ56" i="1"/>
  <c r="NA56" i="1" s="1"/>
  <c r="MP56" i="1"/>
  <c r="MQ56" i="1" s="1"/>
  <c r="ML56" i="1"/>
  <c r="MM56" i="1" s="1"/>
  <c r="MJ56" i="1"/>
  <c r="MK56" i="1" s="1"/>
  <c r="MH56" i="1"/>
  <c r="MI56" i="1" s="1"/>
  <c r="LX56" i="1"/>
  <c r="LY56" i="1" s="1"/>
  <c r="LT56" i="1"/>
  <c r="LU56" i="1" s="1"/>
  <c r="LR56" i="1"/>
  <c r="LS56" i="1" s="1"/>
  <c r="LP56" i="1"/>
  <c r="LQ56" i="1" s="1"/>
  <c r="LF56" i="1"/>
  <c r="LG56" i="1" s="1"/>
  <c r="LB56" i="1"/>
  <c r="LC56" i="1" s="1"/>
  <c r="KZ56" i="1"/>
  <c r="LA56" i="1" s="1"/>
  <c r="KX56" i="1"/>
  <c r="KY56" i="1" s="1"/>
  <c r="KN56" i="1"/>
  <c r="KO56" i="1" s="1"/>
  <c r="KJ56" i="1"/>
  <c r="KK56" i="1" s="1"/>
  <c r="KH56" i="1"/>
  <c r="KI56" i="1" s="1"/>
  <c r="KF56" i="1"/>
  <c r="KG56" i="1" s="1"/>
  <c r="EF56" i="1"/>
  <c r="JV56" i="1"/>
  <c r="JW56" i="1" s="1"/>
  <c r="JR56" i="1"/>
  <c r="JS56" i="1" s="1"/>
  <c r="JP56" i="1"/>
  <c r="JQ56" i="1" s="1"/>
  <c r="JD56" i="1"/>
  <c r="JE56" i="1" s="1"/>
  <c r="IZ56" i="1"/>
  <c r="JA56" i="1" s="1"/>
  <c r="IX56" i="1"/>
  <c r="IY56" i="1" s="1"/>
  <c r="IV56" i="1"/>
  <c r="IW56" i="1" s="1"/>
  <c r="IL56" i="1"/>
  <c r="IM56" i="1" s="1"/>
  <c r="IH56" i="1"/>
  <c r="II56" i="1" s="1"/>
  <c r="IF56" i="1"/>
  <c r="IG56" i="1" s="1"/>
  <c r="ID56" i="1"/>
  <c r="IE56" i="1" s="1"/>
  <c r="HT56" i="1"/>
  <c r="HU56" i="1" s="1"/>
  <c r="HQ56" i="1"/>
  <c r="HN56" i="1"/>
  <c r="HO56" i="1" s="1"/>
  <c r="HL56" i="1"/>
  <c r="HM56" i="1" s="1"/>
  <c r="HB56" i="1"/>
  <c r="HC56" i="1" s="1"/>
  <c r="GX56" i="1"/>
  <c r="GY56" i="1" s="1"/>
  <c r="GV56" i="1"/>
  <c r="GW56" i="1" s="1"/>
  <c r="GT56" i="1"/>
  <c r="GU56" i="1" s="1"/>
  <c r="GJ56" i="1"/>
  <c r="GK56" i="1" s="1"/>
  <c r="GF56" i="1"/>
  <c r="GG56" i="1" s="1"/>
  <c r="GD56" i="1"/>
  <c r="GE56" i="1" s="1"/>
  <c r="GB56" i="1"/>
  <c r="GC56" i="1" s="1"/>
  <c r="FR56" i="1"/>
  <c r="FS56" i="1" s="1"/>
  <c r="FN56" i="1"/>
  <c r="FO56" i="1" s="1"/>
  <c r="FL56" i="1"/>
  <c r="FM56" i="1" s="1"/>
  <c r="FJ56" i="1"/>
  <c r="FK56" i="1" s="1"/>
  <c r="EZ56" i="1"/>
  <c r="FA56" i="1" s="1"/>
  <c r="EV56" i="1"/>
  <c r="EW56" i="1" s="1"/>
  <c r="EU56" i="1"/>
  <c r="ER56" i="1"/>
  <c r="ES56" i="1" s="1"/>
  <c r="QJ56" i="1"/>
  <c r="QK56" i="1" s="1"/>
  <c r="QD56" i="1"/>
  <c r="QE56" i="1" s="1"/>
  <c r="PL56" i="1"/>
  <c r="PM56" i="1" s="1"/>
  <c r="OT56" i="1"/>
  <c r="OU56" i="1" s="1"/>
  <c r="OB56" i="1"/>
  <c r="OC56" i="1" s="1"/>
  <c r="NK56" i="1"/>
  <c r="MR56" i="1"/>
  <c r="MS56" i="1" s="1"/>
  <c r="LZ56" i="1"/>
  <c r="MA56" i="1" s="1"/>
  <c r="LH56" i="1"/>
  <c r="LI56" i="1" s="1"/>
  <c r="KP56" i="1"/>
  <c r="KQ56" i="1" s="1"/>
  <c r="EK56" i="1"/>
  <c r="JX56" i="1"/>
  <c r="JY56" i="1" s="1"/>
  <c r="JF56" i="1"/>
  <c r="JG56" i="1" s="1"/>
  <c r="IN56" i="1"/>
  <c r="IO56" i="1" s="1"/>
  <c r="HV56" i="1"/>
  <c r="HW56" i="1" s="1"/>
  <c r="HD56" i="1"/>
  <c r="HE56" i="1" s="1"/>
  <c r="GL56" i="1"/>
  <c r="GM56" i="1" s="1"/>
  <c r="FT56" i="1"/>
  <c r="FU56" i="1" s="1"/>
  <c r="FB56" i="1"/>
  <c r="N47" i="2" l="1"/>
  <c r="ER53" i="1"/>
  <c r="ES53" i="1" s="1"/>
  <c r="IF53" i="1"/>
  <c r="IG53" i="1" s="1"/>
  <c r="LR53" i="1"/>
  <c r="LS53" i="1" s="1"/>
  <c r="OL53" i="1"/>
  <c r="OM53" i="1" s="1"/>
  <c r="FT49" i="1"/>
  <c r="FU49" i="1" s="1"/>
  <c r="EK49" i="1"/>
  <c r="HV49" i="1"/>
  <c r="HW49" i="1" s="1"/>
  <c r="QJ49" i="1"/>
  <c r="OB49" i="1"/>
  <c r="MR49" i="1"/>
  <c r="LH49" i="1"/>
  <c r="JX49" i="1"/>
  <c r="JY49" i="1" s="1"/>
  <c r="IN49" i="1"/>
  <c r="IO49" i="1" s="1"/>
  <c r="GL49" i="1"/>
  <c r="GM49" i="1" s="1"/>
  <c r="NJ49" i="1"/>
  <c r="LZ49" i="1"/>
  <c r="KP49" i="1"/>
  <c r="KQ49" i="1" s="1"/>
  <c r="JF49" i="1"/>
  <c r="JG49" i="1" s="1"/>
  <c r="HD49" i="1"/>
  <c r="HE49" i="1" s="1"/>
  <c r="FB49" i="1"/>
  <c r="FC49" i="1" s="1"/>
  <c r="HX49" i="1"/>
  <c r="HY49" i="1" s="1"/>
  <c r="EX49" i="1"/>
  <c r="EY49" i="1" s="1"/>
  <c r="GX53" i="1"/>
  <c r="GY53" i="1" s="1"/>
  <c r="FR53" i="1"/>
  <c r="FS53" i="1" s="1"/>
  <c r="HL53" i="1"/>
  <c r="HM53" i="1" s="1"/>
  <c r="GV53" i="1"/>
  <c r="GW53" i="1" s="1"/>
  <c r="GB53" i="1"/>
  <c r="GC53" i="1" s="1"/>
  <c r="FL53" i="1"/>
  <c r="FM53" i="1" s="1"/>
  <c r="EZ53" i="1"/>
  <c r="FA53" i="1" s="1"/>
  <c r="IL53" i="1"/>
  <c r="IM53" i="1" s="1"/>
  <c r="EF53" i="1"/>
  <c r="JD53" i="1"/>
  <c r="JE53" i="1" s="1"/>
  <c r="KZ53" i="1"/>
  <c r="LA53" i="1" s="1"/>
  <c r="MJ53" i="1"/>
  <c r="MK53" i="1" s="1"/>
  <c r="NT53" i="1"/>
  <c r="NU53" i="1" s="1"/>
  <c r="PD53" i="1"/>
  <c r="PE53" i="1" s="1"/>
  <c r="HP54" i="1"/>
  <c r="ET54" i="1"/>
  <c r="HP49" i="1"/>
  <c r="ET49" i="1"/>
  <c r="HP52" i="1"/>
  <c r="ET52" i="1"/>
  <c r="HP51" i="1"/>
  <c r="ET51" i="1"/>
  <c r="JT53" i="1"/>
  <c r="JU53" i="1" s="1"/>
  <c r="LL53" i="1"/>
  <c r="LM53" i="1" s="1"/>
  <c r="QH53" i="1"/>
  <c r="QI53" i="1" s="1"/>
  <c r="HP53" i="1"/>
  <c r="QF53" i="1"/>
  <c r="QG53" i="1" s="1"/>
  <c r="HX53" i="1"/>
  <c r="HY53" i="1" s="1"/>
  <c r="HR53" i="1"/>
  <c r="HS53" i="1" s="1"/>
  <c r="HJ53" i="1"/>
  <c r="HK53" i="1" s="1"/>
  <c r="GL53" i="1"/>
  <c r="GM53" i="1" s="1"/>
  <c r="FF53" i="1"/>
  <c r="FG53" i="1" s="1"/>
  <c r="JF53" i="1"/>
  <c r="JG53" i="1" s="1"/>
  <c r="OB53" i="1"/>
  <c r="OC53" i="1" s="1"/>
  <c r="JB53" i="1"/>
  <c r="JC53" i="1" s="1"/>
  <c r="IP53" i="1"/>
  <c r="IQ53" i="1" s="1"/>
  <c r="KT53" i="1"/>
  <c r="KU53" i="1" s="1"/>
  <c r="MD53" i="1"/>
  <c r="ME53" i="1" s="1"/>
  <c r="NN53" i="1"/>
  <c r="NO53" i="1" s="1"/>
  <c r="OX53" i="1"/>
  <c r="OY53" i="1" s="1"/>
  <c r="HV53" i="1"/>
  <c r="HW53" i="1" s="1"/>
  <c r="HF53" i="1"/>
  <c r="HG53" i="1" s="1"/>
  <c r="GP53" i="1"/>
  <c r="GQ53" i="1" s="1"/>
  <c r="GH53" i="1"/>
  <c r="GI53" i="1" s="1"/>
  <c r="FV53" i="1"/>
  <c r="FW53" i="1" s="1"/>
  <c r="FB53" i="1"/>
  <c r="EL53" i="1"/>
  <c r="EM53" i="1" s="1"/>
  <c r="HH53" i="1"/>
  <c r="HI53" i="1" s="1"/>
  <c r="GZ53" i="1"/>
  <c r="HA53" i="1" s="1"/>
  <c r="GR53" i="1"/>
  <c r="GS53" i="1" s="1"/>
  <c r="EN53" i="1"/>
  <c r="EO53" i="1" s="1"/>
  <c r="EK53" i="1"/>
  <c r="MR53" i="1"/>
  <c r="MS53" i="1" s="1"/>
  <c r="PL53" i="1"/>
  <c r="PM53" i="1" s="1"/>
  <c r="IB53" i="1"/>
  <c r="IC53" i="1" s="1"/>
  <c r="JL53" i="1"/>
  <c r="JM53" i="1" s="1"/>
  <c r="HZ53" i="1"/>
  <c r="IA53" i="1" s="1"/>
  <c r="JJ53" i="1"/>
  <c r="JK53" i="1" s="1"/>
  <c r="KL53" i="1"/>
  <c r="KM53" i="1" s="1"/>
  <c r="LD53" i="1"/>
  <c r="LE53" i="1" s="1"/>
  <c r="LV53" i="1"/>
  <c r="LW53" i="1" s="1"/>
  <c r="MN53" i="1"/>
  <c r="MO53" i="1" s="1"/>
  <c r="NF53" i="1"/>
  <c r="NG53" i="1" s="1"/>
  <c r="NX53" i="1"/>
  <c r="NY53" i="1" s="1"/>
  <c r="OP53" i="1"/>
  <c r="OQ53" i="1" s="1"/>
  <c r="PH53" i="1"/>
  <c r="PI53" i="1" s="1"/>
  <c r="PZ53" i="1"/>
  <c r="QA53" i="1" s="1"/>
  <c r="EF51" i="1"/>
  <c r="EU51" i="1"/>
  <c r="FN51" i="1"/>
  <c r="FO51" i="1" s="1"/>
  <c r="GT51" i="1"/>
  <c r="GU51" i="1" s="1"/>
  <c r="IX51" i="1"/>
  <c r="IY51" i="1" s="1"/>
  <c r="JV51" i="1"/>
  <c r="JW51" i="1" s="1"/>
  <c r="KH51" i="1"/>
  <c r="KI51" i="1" s="1"/>
  <c r="NR51" i="1"/>
  <c r="NS51" i="1" s="1"/>
  <c r="PJ51" i="1"/>
  <c r="ER51" i="1"/>
  <c r="ES51" i="1" s="1"/>
  <c r="EV51" i="1"/>
  <c r="EW51" i="1" s="1"/>
  <c r="EZ51" i="1"/>
  <c r="FA51" i="1" s="1"/>
  <c r="FL51" i="1"/>
  <c r="FM51" i="1" s="1"/>
  <c r="GB51" i="1"/>
  <c r="GC51" i="1" s="1"/>
  <c r="GF51" i="1"/>
  <c r="GG51" i="1" s="1"/>
  <c r="GJ51" i="1"/>
  <c r="GK51" i="1" s="1"/>
  <c r="GV51" i="1"/>
  <c r="GW51" i="1" s="1"/>
  <c r="HL51" i="1"/>
  <c r="HM51" i="1" s="1"/>
  <c r="HQ51" i="1"/>
  <c r="HT51" i="1"/>
  <c r="HU51" i="1" s="1"/>
  <c r="IF51" i="1"/>
  <c r="IG51" i="1" s="1"/>
  <c r="IV51" i="1"/>
  <c r="IW51" i="1" s="1"/>
  <c r="IZ51" i="1"/>
  <c r="JA51" i="1" s="1"/>
  <c r="JD51" i="1"/>
  <c r="JE51" i="1" s="1"/>
  <c r="JP51" i="1"/>
  <c r="JQ51" i="1" s="1"/>
  <c r="KF51" i="1"/>
  <c r="KG51" i="1" s="1"/>
  <c r="KJ51" i="1"/>
  <c r="KK51" i="1" s="1"/>
  <c r="KN51" i="1"/>
  <c r="KO51" i="1" s="1"/>
  <c r="KX51" i="1"/>
  <c r="KY51" i="1" s="1"/>
  <c r="KZ51" i="1"/>
  <c r="LA51" i="1" s="1"/>
  <c r="LB51" i="1"/>
  <c r="LC51" i="1" s="1"/>
  <c r="LF51" i="1"/>
  <c r="LG51" i="1" s="1"/>
  <c r="LP51" i="1"/>
  <c r="LQ51" i="1" s="1"/>
  <c r="LR51" i="1"/>
  <c r="LS51" i="1" s="1"/>
  <c r="LT51" i="1"/>
  <c r="LU51" i="1" s="1"/>
  <c r="LX51" i="1"/>
  <c r="LY51" i="1" s="1"/>
  <c r="MH51" i="1"/>
  <c r="MI51" i="1" s="1"/>
  <c r="MJ51" i="1"/>
  <c r="MK51" i="1" s="1"/>
  <c r="ML51" i="1"/>
  <c r="MM51" i="1" s="1"/>
  <c r="MP51" i="1"/>
  <c r="MQ51" i="1" s="1"/>
  <c r="MZ51" i="1"/>
  <c r="NA51" i="1" s="1"/>
  <c r="NB51" i="1"/>
  <c r="NC51" i="1" s="1"/>
  <c r="ND51" i="1"/>
  <c r="NE51" i="1" s="1"/>
  <c r="NH51" i="1"/>
  <c r="NI51" i="1" s="1"/>
  <c r="NT51" i="1"/>
  <c r="NU51" i="1" s="1"/>
  <c r="OJ51" i="1"/>
  <c r="OK51" i="1" s="1"/>
  <c r="ON51" i="1"/>
  <c r="OO51" i="1" s="1"/>
  <c r="OS51" i="1"/>
  <c r="PD51" i="1"/>
  <c r="PT51" i="1"/>
  <c r="PU51" i="1" s="1"/>
  <c r="PX51" i="1"/>
  <c r="PY51" i="1" s="1"/>
  <c r="QB51" i="1"/>
  <c r="QC51" i="1" s="1"/>
  <c r="FJ51" i="1"/>
  <c r="FK51" i="1" s="1"/>
  <c r="FR51" i="1"/>
  <c r="FS51" i="1" s="1"/>
  <c r="GD51" i="1"/>
  <c r="GE51" i="1" s="1"/>
  <c r="GX51" i="1"/>
  <c r="GY51" i="1" s="1"/>
  <c r="HB51" i="1"/>
  <c r="HC51" i="1" s="1"/>
  <c r="HN51" i="1"/>
  <c r="HO51" i="1" s="1"/>
  <c r="ID51" i="1"/>
  <c r="IE51" i="1" s="1"/>
  <c r="IH51" i="1"/>
  <c r="II51" i="1" s="1"/>
  <c r="IL51" i="1"/>
  <c r="IM51" i="1" s="1"/>
  <c r="JR51" i="1"/>
  <c r="JS51" i="1" s="1"/>
  <c r="NV51" i="1"/>
  <c r="NW51" i="1" s="1"/>
  <c r="NZ51" i="1"/>
  <c r="OA51" i="1" s="1"/>
  <c r="OL51" i="1"/>
  <c r="OM51" i="1" s="1"/>
  <c r="PB51" i="1"/>
  <c r="PF51" i="1"/>
  <c r="PV51" i="1"/>
  <c r="PW51" i="1" s="1"/>
  <c r="QH51" i="1"/>
  <c r="QI51" i="1" s="1"/>
  <c r="EB51" i="1"/>
  <c r="EL51" i="1"/>
  <c r="EM51" i="1" s="1"/>
  <c r="FV51" i="1"/>
  <c r="FW51" i="1" s="1"/>
  <c r="GH51" i="1"/>
  <c r="GI51" i="1" s="1"/>
  <c r="HF51" i="1"/>
  <c r="HG51" i="1" s="1"/>
  <c r="HR51" i="1"/>
  <c r="HS51" i="1" s="1"/>
  <c r="HZ51" i="1"/>
  <c r="IA51" i="1" s="1"/>
  <c r="IP51" i="1"/>
  <c r="IQ51" i="1" s="1"/>
  <c r="JJ51" i="1"/>
  <c r="JK51" i="1" s="1"/>
  <c r="OD51" i="1"/>
  <c r="OE51" i="1" s="1"/>
  <c r="OP51" i="1"/>
  <c r="OQ51" i="1" s="1"/>
  <c r="OX51" i="1"/>
  <c r="PR51" i="1"/>
  <c r="PS51" i="1" s="1"/>
  <c r="EN51" i="1"/>
  <c r="EO51" i="1" s="1"/>
  <c r="FD51" i="1"/>
  <c r="FE51" i="1" s="1"/>
  <c r="FH51" i="1"/>
  <c r="FI51" i="1" s="1"/>
  <c r="FP51" i="1"/>
  <c r="FQ51" i="1" s="1"/>
  <c r="FX51" i="1"/>
  <c r="FY51" i="1" s="1"/>
  <c r="GN51" i="1"/>
  <c r="GO51" i="1" s="1"/>
  <c r="GR51" i="1"/>
  <c r="GS51" i="1" s="1"/>
  <c r="GZ51" i="1"/>
  <c r="HA51" i="1" s="1"/>
  <c r="HH51" i="1"/>
  <c r="HI51" i="1" s="1"/>
  <c r="HY51" i="1"/>
  <c r="IB51" i="1"/>
  <c r="IC51" i="1" s="1"/>
  <c r="IJ51" i="1"/>
  <c r="IK51" i="1" s="1"/>
  <c r="IR51" i="1"/>
  <c r="IS51" i="1" s="1"/>
  <c r="JH51" i="1"/>
  <c r="JI51" i="1" s="1"/>
  <c r="JL51" i="1"/>
  <c r="JM51" i="1" s="1"/>
  <c r="JT51" i="1"/>
  <c r="JU51" i="1" s="1"/>
  <c r="KB51" i="1"/>
  <c r="KC51" i="1" s="1"/>
  <c r="KR51" i="1"/>
  <c r="KS51" i="1" s="1"/>
  <c r="KT51" i="1"/>
  <c r="KU51" i="1" s="1"/>
  <c r="KV51" i="1"/>
  <c r="KW51" i="1" s="1"/>
  <c r="LD51" i="1"/>
  <c r="LE51" i="1" s="1"/>
  <c r="LJ51" i="1"/>
  <c r="LK51" i="1" s="1"/>
  <c r="LL51" i="1"/>
  <c r="LM51" i="1" s="1"/>
  <c r="LN51" i="1"/>
  <c r="LO51" i="1" s="1"/>
  <c r="LV51" i="1"/>
  <c r="LW51" i="1" s="1"/>
  <c r="MB51" i="1"/>
  <c r="MC51" i="1" s="1"/>
  <c r="MD51" i="1"/>
  <c r="ME51" i="1" s="1"/>
  <c r="MF51" i="1"/>
  <c r="MG51" i="1" s="1"/>
  <c r="MN51" i="1"/>
  <c r="MO51" i="1" s="1"/>
  <c r="MT51" i="1"/>
  <c r="MU51" i="1" s="1"/>
  <c r="MV51" i="1"/>
  <c r="MW51" i="1" s="1"/>
  <c r="MX51" i="1"/>
  <c r="MY51" i="1" s="1"/>
  <c r="NF51" i="1"/>
  <c r="NG51" i="1" s="1"/>
  <c r="NL51" i="1"/>
  <c r="NM51" i="1" s="1"/>
  <c r="NP51" i="1"/>
  <c r="NQ51" i="1" s="1"/>
  <c r="NX51" i="1"/>
  <c r="NY51" i="1" s="1"/>
  <c r="OF51" i="1"/>
  <c r="OG51" i="1" s="1"/>
  <c r="OV51" i="1"/>
  <c r="OW51" i="1" s="1"/>
  <c r="OZ51" i="1"/>
  <c r="PH51" i="1"/>
  <c r="PP51" i="1"/>
  <c r="PQ51" i="1" s="1"/>
  <c r="QF51" i="1"/>
  <c r="QG51" i="1" s="1"/>
  <c r="EP51" i="1"/>
  <c r="EQ51" i="1" s="1"/>
  <c r="EX51" i="1"/>
  <c r="EY51" i="1" s="1"/>
  <c r="FF51" i="1"/>
  <c r="FG51" i="1" s="1"/>
  <c r="FZ51" i="1"/>
  <c r="GA51" i="1" s="1"/>
  <c r="GP51" i="1"/>
  <c r="GQ51" i="1" s="1"/>
  <c r="HJ51" i="1"/>
  <c r="HK51" i="1" s="1"/>
  <c r="IT51" i="1"/>
  <c r="IU51" i="1" s="1"/>
  <c r="JB51" i="1"/>
  <c r="JC51" i="1" s="1"/>
  <c r="JN51" i="1"/>
  <c r="JO51" i="1" s="1"/>
  <c r="JZ51" i="1"/>
  <c r="KA51" i="1" s="1"/>
  <c r="KD51" i="1"/>
  <c r="KE51" i="1" s="1"/>
  <c r="KL51" i="1"/>
  <c r="KM51" i="1" s="1"/>
  <c r="NN51" i="1"/>
  <c r="NO51" i="1" s="1"/>
  <c r="OH51" i="1"/>
  <c r="OI51" i="1" s="1"/>
  <c r="PN51" i="1"/>
  <c r="PO51" i="1" s="1"/>
  <c r="PZ51" i="1"/>
  <c r="QA51" i="1" s="1"/>
  <c r="EK51" i="1"/>
  <c r="FB51" i="1"/>
  <c r="NJ51" i="1"/>
  <c r="NK51" i="1" s="1"/>
  <c r="QD51" i="1"/>
  <c r="QE51" i="1" s="1"/>
  <c r="FT51" i="1"/>
  <c r="FU51" i="1" s="1"/>
  <c r="HD51" i="1"/>
  <c r="HE51" i="1" s="1"/>
  <c r="IN51" i="1"/>
  <c r="IO51" i="1" s="1"/>
  <c r="JX51" i="1"/>
  <c r="JY51" i="1" s="1"/>
  <c r="KP51" i="1"/>
  <c r="KQ51" i="1" s="1"/>
  <c r="LH51" i="1"/>
  <c r="LI51" i="1" s="1"/>
  <c r="LZ51" i="1"/>
  <c r="MA51" i="1" s="1"/>
  <c r="MR51" i="1"/>
  <c r="MS51" i="1" s="1"/>
  <c r="OB51" i="1"/>
  <c r="OC51" i="1" s="1"/>
  <c r="PL51" i="1"/>
  <c r="QJ51" i="1"/>
  <c r="QK51" i="1" s="1"/>
  <c r="GL51" i="1"/>
  <c r="GM51" i="1" s="1"/>
  <c r="HV51" i="1"/>
  <c r="HW51" i="1" s="1"/>
  <c r="JF51" i="1"/>
  <c r="JG51" i="1" s="1"/>
  <c r="OT51" i="1"/>
  <c r="OU51" i="1" s="1"/>
  <c r="PX49" i="1"/>
  <c r="PT49" i="1"/>
  <c r="PD49" i="1"/>
  <c r="ON49" i="1"/>
  <c r="OJ49" i="1"/>
  <c r="NH49" i="1"/>
  <c r="LX49" i="1"/>
  <c r="JV49" i="1"/>
  <c r="QH49" i="1"/>
  <c r="PV49" i="1"/>
  <c r="PJ49" i="1"/>
  <c r="PF49" i="1"/>
  <c r="PB49" i="1"/>
  <c r="OL49" i="1"/>
  <c r="NV49" i="1"/>
  <c r="NR49" i="1"/>
  <c r="NB49" i="1"/>
  <c r="MP49" i="1"/>
  <c r="ML49" i="1"/>
  <c r="MH49" i="1"/>
  <c r="LB49" i="1"/>
  <c r="KH49" i="1"/>
  <c r="JP49" i="1"/>
  <c r="JD49" i="1"/>
  <c r="IZ49" i="1"/>
  <c r="IV49" i="1"/>
  <c r="IF49" i="1"/>
  <c r="HL49" i="1"/>
  <c r="GV49" i="1"/>
  <c r="GJ49" i="1"/>
  <c r="GF49" i="1"/>
  <c r="GB49" i="1"/>
  <c r="FL49" i="1"/>
  <c r="EZ49" i="1"/>
  <c r="EV49" i="1"/>
  <c r="ER49" i="1"/>
  <c r="EF49" i="1"/>
  <c r="NT49" i="1"/>
  <c r="ND49" i="1"/>
  <c r="MZ49" i="1"/>
  <c r="MJ49" i="1"/>
  <c r="LP49" i="1"/>
  <c r="KX49" i="1"/>
  <c r="KN49" i="1"/>
  <c r="KJ49" i="1"/>
  <c r="JR49" i="1"/>
  <c r="IX49" i="1"/>
  <c r="IL49" i="1"/>
  <c r="ID49" i="1"/>
  <c r="HN49" i="1"/>
  <c r="HB49" i="1"/>
  <c r="GT49" i="1"/>
  <c r="GD49" i="1"/>
  <c r="FR49" i="1"/>
  <c r="FJ49" i="1"/>
  <c r="IH49" i="1"/>
  <c r="GX49" i="1"/>
  <c r="FN49" i="1"/>
  <c r="QF49" i="1"/>
  <c r="PP49" i="1"/>
  <c r="OV49" i="1"/>
  <c r="NP49" i="1"/>
  <c r="MV49" i="1"/>
  <c r="MN49" i="1"/>
  <c r="MF49" i="1"/>
  <c r="KR49" i="1"/>
  <c r="KS49" i="1" s="1"/>
  <c r="KD49" i="1"/>
  <c r="KE49" i="1" s="1"/>
  <c r="JN49" i="1"/>
  <c r="PZ49" i="1"/>
  <c r="PR49" i="1"/>
  <c r="PN49" i="1"/>
  <c r="OX49" i="1"/>
  <c r="NN49" i="1"/>
  <c r="NF49" i="1"/>
  <c r="MX49" i="1"/>
  <c r="MT49" i="1"/>
  <c r="MD49" i="1"/>
  <c r="LV49" i="1"/>
  <c r="LJ49" i="1"/>
  <c r="KV49" i="1"/>
  <c r="KW49" i="1" s="1"/>
  <c r="KL49" i="1"/>
  <c r="KM49" i="1" s="1"/>
  <c r="KB49" i="1"/>
  <c r="KC49" i="1" s="1"/>
  <c r="JT49" i="1"/>
  <c r="JU49" i="1" s="1"/>
  <c r="JL49" i="1"/>
  <c r="JM49" i="1" s="1"/>
  <c r="JH49" i="1"/>
  <c r="JI49" i="1" s="1"/>
  <c r="IR49" i="1"/>
  <c r="IS49" i="1" s="1"/>
  <c r="IJ49" i="1"/>
  <c r="IK49" i="1" s="1"/>
  <c r="IB49" i="1"/>
  <c r="IC49" i="1" s="1"/>
  <c r="HH49" i="1"/>
  <c r="HI49" i="1" s="1"/>
  <c r="GZ49" i="1"/>
  <c r="HA49" i="1" s="1"/>
  <c r="GR49" i="1"/>
  <c r="GS49" i="1" s="1"/>
  <c r="GN49" i="1"/>
  <c r="GO49" i="1" s="1"/>
  <c r="FX49" i="1"/>
  <c r="FY49" i="1" s="1"/>
  <c r="FP49" i="1"/>
  <c r="FQ49" i="1" s="1"/>
  <c r="FH49" i="1"/>
  <c r="FI49" i="1" s="1"/>
  <c r="FD49" i="1"/>
  <c r="FE49" i="1" s="1"/>
  <c r="EN49" i="1"/>
  <c r="EO49" i="1" s="1"/>
  <c r="EB49" i="1"/>
  <c r="PH49" i="1"/>
  <c r="NL49" i="1"/>
  <c r="MB49" i="1"/>
  <c r="JZ49" i="1"/>
  <c r="KA49" i="1" s="1"/>
  <c r="JJ49" i="1"/>
  <c r="JK49" i="1" s="1"/>
  <c r="IP49" i="1"/>
  <c r="IQ49" i="1" s="1"/>
  <c r="HF49" i="1"/>
  <c r="HG49" i="1" s="1"/>
  <c r="FV49" i="1"/>
  <c r="FW49" i="1" s="1"/>
  <c r="EL49" i="1"/>
  <c r="EM49" i="1" s="1"/>
  <c r="JB49" i="1"/>
  <c r="JC49" i="1" s="1"/>
  <c r="IT49" i="1"/>
  <c r="IU49" i="1" s="1"/>
  <c r="HZ49" i="1"/>
  <c r="IA49" i="1" s="1"/>
  <c r="HR49" i="1"/>
  <c r="HS49" i="1" s="1"/>
  <c r="HJ49" i="1"/>
  <c r="HK49" i="1" s="1"/>
  <c r="GP49" i="1"/>
  <c r="GQ49" i="1" s="1"/>
  <c r="GH49" i="1"/>
  <c r="GI49" i="1" s="1"/>
  <c r="FZ49" i="1"/>
  <c r="GA49" i="1" s="1"/>
  <c r="FF49" i="1"/>
  <c r="FG49" i="1" s="1"/>
  <c r="EP49" i="1"/>
  <c r="EQ49" i="1" s="1"/>
  <c r="HB53" i="1"/>
  <c r="HC53" i="1" s="1"/>
  <c r="GT53" i="1"/>
  <c r="GU53" i="1" s="1"/>
  <c r="GD53" i="1"/>
  <c r="GE53" i="1" s="1"/>
  <c r="FN53" i="1"/>
  <c r="FO53" i="1" s="1"/>
  <c r="HQ53" i="1"/>
  <c r="GF53" i="1"/>
  <c r="GG53" i="1" s="1"/>
  <c r="EV53" i="1"/>
  <c r="EW53" i="1" s="1"/>
  <c r="IH53" i="1"/>
  <c r="II53" i="1" s="1"/>
  <c r="IV53" i="1"/>
  <c r="IW53" i="1" s="1"/>
  <c r="JR53" i="1"/>
  <c r="JS53" i="1" s="1"/>
  <c r="ID53" i="1"/>
  <c r="IE53" i="1" s="1"/>
  <c r="IX53" i="1"/>
  <c r="IY53" i="1" s="1"/>
  <c r="JV53" i="1"/>
  <c r="JW53" i="1" s="1"/>
  <c r="KN53" i="1"/>
  <c r="KO53" i="1" s="1"/>
  <c r="LF53" i="1"/>
  <c r="LG53" i="1" s="1"/>
  <c r="LX53" i="1"/>
  <c r="LY53" i="1" s="1"/>
  <c r="MP53" i="1"/>
  <c r="MQ53" i="1" s="1"/>
  <c r="NH53" i="1"/>
  <c r="NI53" i="1" s="1"/>
  <c r="NZ53" i="1"/>
  <c r="OA53" i="1" s="1"/>
  <c r="OS53" i="1"/>
  <c r="PJ53" i="1"/>
  <c r="PK53" i="1" s="1"/>
  <c r="QB53" i="1"/>
  <c r="QC53" i="1" s="1"/>
  <c r="JP53" i="1"/>
  <c r="JQ53" i="1" s="1"/>
  <c r="KF53" i="1"/>
  <c r="KG53" i="1" s="1"/>
  <c r="KJ53" i="1"/>
  <c r="KK53" i="1" s="1"/>
  <c r="KX53" i="1"/>
  <c r="KY53" i="1" s="1"/>
  <c r="LB53" i="1"/>
  <c r="LC53" i="1" s="1"/>
  <c r="LP53" i="1"/>
  <c r="LQ53" i="1" s="1"/>
  <c r="LT53" i="1"/>
  <c r="LU53" i="1" s="1"/>
  <c r="MH53" i="1"/>
  <c r="MI53" i="1" s="1"/>
  <c r="ML53" i="1"/>
  <c r="MM53" i="1" s="1"/>
  <c r="MZ53" i="1"/>
  <c r="NA53" i="1" s="1"/>
  <c r="ND53" i="1"/>
  <c r="NE53" i="1" s="1"/>
  <c r="NR53" i="1"/>
  <c r="NS53" i="1" s="1"/>
  <c r="NV53" i="1"/>
  <c r="NW53" i="1" s="1"/>
  <c r="OJ53" i="1"/>
  <c r="OK53" i="1" s="1"/>
  <c r="ON53" i="1"/>
  <c r="OO53" i="1" s="1"/>
  <c r="PB53" i="1"/>
  <c r="PC53" i="1" s="1"/>
  <c r="PF53" i="1"/>
  <c r="PG53" i="1" s="1"/>
  <c r="PT53" i="1"/>
  <c r="PU53" i="1" s="1"/>
  <c r="PX53" i="1"/>
  <c r="PY53" i="1" s="1"/>
  <c r="GN53" i="1"/>
  <c r="GO53" i="1" s="1"/>
  <c r="FX53" i="1"/>
  <c r="FY53" i="1" s="1"/>
  <c r="FP53" i="1"/>
  <c r="FQ53" i="1" s="1"/>
  <c r="FH53" i="1"/>
  <c r="FI53" i="1" s="1"/>
  <c r="IN53" i="1"/>
  <c r="IO53" i="1" s="1"/>
  <c r="JX53" i="1"/>
  <c r="JY53" i="1" s="1"/>
  <c r="KP53" i="1"/>
  <c r="KQ53" i="1" s="1"/>
  <c r="LZ53" i="1"/>
  <c r="MA53" i="1" s="1"/>
  <c r="NJ53" i="1"/>
  <c r="NK53" i="1" s="1"/>
  <c r="OT53" i="1"/>
  <c r="OU53" i="1" s="1"/>
  <c r="IR53" i="1"/>
  <c r="IS53" i="1" s="1"/>
  <c r="JH53" i="1"/>
  <c r="JI53" i="1" s="1"/>
  <c r="JN53" i="1"/>
  <c r="JO53" i="1" s="1"/>
  <c r="EB53" i="1"/>
  <c r="IJ53" i="1"/>
  <c r="IK53" i="1" s="1"/>
  <c r="IT53" i="1"/>
  <c r="IU53" i="1" s="1"/>
  <c r="JZ53" i="1"/>
  <c r="KA53" i="1" s="1"/>
  <c r="KD53" i="1"/>
  <c r="KE53" i="1" s="1"/>
  <c r="KR53" i="1"/>
  <c r="KS53" i="1" s="1"/>
  <c r="KV53" i="1"/>
  <c r="KW53" i="1" s="1"/>
  <c r="LJ53" i="1"/>
  <c r="LK53" i="1" s="1"/>
  <c r="LN53" i="1"/>
  <c r="LO53" i="1" s="1"/>
  <c r="MB53" i="1"/>
  <c r="MC53" i="1" s="1"/>
  <c r="MF53" i="1"/>
  <c r="MG53" i="1" s="1"/>
  <c r="MT53" i="1"/>
  <c r="MU53" i="1" s="1"/>
  <c r="MX53" i="1"/>
  <c r="MY53" i="1" s="1"/>
  <c r="NL53" i="1"/>
  <c r="NM53" i="1" s="1"/>
  <c r="NP53" i="1"/>
  <c r="NQ53" i="1" s="1"/>
  <c r="OD53" i="1"/>
  <c r="OE53" i="1" s="1"/>
  <c r="OH53" i="1"/>
  <c r="OI53" i="1" s="1"/>
  <c r="OV53" i="1"/>
  <c r="OW53" i="1" s="1"/>
  <c r="OZ53" i="1"/>
  <c r="PA53" i="1" s="1"/>
  <c r="PN53" i="1"/>
  <c r="PO53" i="1" s="1"/>
  <c r="PR53" i="1"/>
  <c r="PS53" i="1" s="1"/>
  <c r="EB54" i="1"/>
  <c r="EL54" i="1"/>
  <c r="EM54" i="1" s="1"/>
  <c r="EP54" i="1"/>
  <c r="EQ54" i="1" s="1"/>
  <c r="EX54" i="1"/>
  <c r="EY54" i="1" s="1"/>
  <c r="FF54" i="1"/>
  <c r="FG54" i="1" s="1"/>
  <c r="FV54" i="1"/>
  <c r="FW54" i="1" s="1"/>
  <c r="FZ54" i="1"/>
  <c r="GA54" i="1" s="1"/>
  <c r="GH54" i="1"/>
  <c r="GI54" i="1" s="1"/>
  <c r="GP54" i="1"/>
  <c r="GQ54" i="1" s="1"/>
  <c r="HF54" i="1"/>
  <c r="HG54" i="1" s="1"/>
  <c r="HJ54" i="1"/>
  <c r="HK54" i="1" s="1"/>
  <c r="HR54" i="1"/>
  <c r="HS54" i="1" s="1"/>
  <c r="HZ54" i="1"/>
  <c r="IA54" i="1" s="1"/>
  <c r="IP54" i="1"/>
  <c r="IQ54" i="1" s="1"/>
  <c r="IT54" i="1"/>
  <c r="IU54" i="1" s="1"/>
  <c r="JB54" i="1"/>
  <c r="JC54" i="1" s="1"/>
  <c r="JJ54" i="1"/>
  <c r="JK54" i="1" s="1"/>
  <c r="JN54" i="1"/>
  <c r="JO54" i="1" s="1"/>
  <c r="JZ54" i="1"/>
  <c r="KA54" i="1" s="1"/>
  <c r="KD54" i="1"/>
  <c r="KE54" i="1" s="1"/>
  <c r="KL54" i="1"/>
  <c r="KM54" i="1" s="1"/>
  <c r="EN54" i="1"/>
  <c r="EO54" i="1" s="1"/>
  <c r="FD54" i="1"/>
  <c r="FE54" i="1" s="1"/>
  <c r="FH54" i="1"/>
  <c r="FI54" i="1" s="1"/>
  <c r="FP54" i="1"/>
  <c r="FQ54" i="1" s="1"/>
  <c r="FX54" i="1"/>
  <c r="FY54" i="1" s="1"/>
  <c r="GN54" i="1"/>
  <c r="GO54" i="1" s="1"/>
  <c r="GR54" i="1"/>
  <c r="GS54" i="1" s="1"/>
  <c r="GZ54" i="1"/>
  <c r="HA54" i="1" s="1"/>
  <c r="HH54" i="1"/>
  <c r="HI54" i="1" s="1"/>
  <c r="HY54" i="1"/>
  <c r="IB54" i="1"/>
  <c r="IC54" i="1" s="1"/>
  <c r="IJ54" i="1"/>
  <c r="IK54" i="1" s="1"/>
  <c r="IR54" i="1"/>
  <c r="IS54" i="1" s="1"/>
  <c r="JH54" i="1"/>
  <c r="JI54" i="1" s="1"/>
  <c r="JL54" i="1"/>
  <c r="JM54" i="1" s="1"/>
  <c r="JT54" i="1"/>
  <c r="JU54" i="1" s="1"/>
  <c r="KB54" i="1"/>
  <c r="KC54" i="1" s="1"/>
  <c r="KR54" i="1"/>
  <c r="KS54" i="1" s="1"/>
  <c r="KT54" i="1"/>
  <c r="KU54" i="1" s="1"/>
  <c r="KV54" i="1"/>
  <c r="KW54" i="1" s="1"/>
  <c r="LD54" i="1"/>
  <c r="LE54" i="1" s="1"/>
  <c r="LJ54" i="1"/>
  <c r="LK54" i="1" s="1"/>
  <c r="LL54" i="1"/>
  <c r="LM54" i="1" s="1"/>
  <c r="LN54" i="1"/>
  <c r="LO54" i="1" s="1"/>
  <c r="LV54" i="1"/>
  <c r="LW54" i="1" s="1"/>
  <c r="MB54" i="1"/>
  <c r="MC54" i="1" s="1"/>
  <c r="MD54" i="1"/>
  <c r="ME54" i="1" s="1"/>
  <c r="MF54" i="1"/>
  <c r="MG54" i="1" s="1"/>
  <c r="MN54" i="1"/>
  <c r="MO54" i="1" s="1"/>
  <c r="MT54" i="1"/>
  <c r="MU54" i="1" s="1"/>
  <c r="MV54" i="1"/>
  <c r="MW54" i="1" s="1"/>
  <c r="MX54" i="1"/>
  <c r="MY54" i="1" s="1"/>
  <c r="NF54" i="1"/>
  <c r="NG54" i="1" s="1"/>
  <c r="NL54" i="1"/>
  <c r="NM54" i="1" s="1"/>
  <c r="NN54" i="1"/>
  <c r="NO54" i="1" s="1"/>
  <c r="NP54" i="1"/>
  <c r="NQ54" i="1" s="1"/>
  <c r="NX54" i="1"/>
  <c r="NY54" i="1" s="1"/>
  <c r="OD54" i="1"/>
  <c r="OE54" i="1" s="1"/>
  <c r="OF54" i="1"/>
  <c r="OG54" i="1" s="1"/>
  <c r="OH54" i="1"/>
  <c r="OI54" i="1" s="1"/>
  <c r="OP54" i="1"/>
  <c r="OQ54" i="1" s="1"/>
  <c r="OV54" i="1"/>
  <c r="OW54" i="1" s="1"/>
  <c r="OX54" i="1"/>
  <c r="OY54" i="1" s="1"/>
  <c r="OZ54" i="1"/>
  <c r="PA54" i="1" s="1"/>
  <c r="PH54" i="1"/>
  <c r="PI54" i="1" s="1"/>
  <c r="PN54" i="1"/>
  <c r="PO54" i="1" s="1"/>
  <c r="PP54" i="1"/>
  <c r="PQ54" i="1" s="1"/>
  <c r="PR54" i="1"/>
  <c r="PS54" i="1" s="1"/>
  <c r="PZ54" i="1"/>
  <c r="QA54" i="1" s="1"/>
  <c r="QF54" i="1"/>
  <c r="QG54" i="1" s="1"/>
  <c r="EK54" i="1"/>
  <c r="FB54" i="1"/>
  <c r="GL54" i="1"/>
  <c r="GM54" i="1" s="1"/>
  <c r="HV54" i="1"/>
  <c r="HW54" i="1" s="1"/>
  <c r="JF54" i="1"/>
  <c r="JG54" i="1" s="1"/>
  <c r="FT54" i="1"/>
  <c r="FU54" i="1" s="1"/>
  <c r="HD54" i="1"/>
  <c r="HE54" i="1" s="1"/>
  <c r="IN54" i="1"/>
  <c r="IO54" i="1" s="1"/>
  <c r="JX54" i="1"/>
  <c r="JY54" i="1" s="1"/>
  <c r="KP54" i="1"/>
  <c r="KQ54" i="1" s="1"/>
  <c r="LH54" i="1"/>
  <c r="LI54" i="1" s="1"/>
  <c r="LZ54" i="1"/>
  <c r="MA54" i="1" s="1"/>
  <c r="MR54" i="1"/>
  <c r="MS54" i="1" s="1"/>
  <c r="NJ54" i="1"/>
  <c r="NK54" i="1" s="1"/>
  <c r="OB54" i="1"/>
  <c r="OC54" i="1" s="1"/>
  <c r="OT54" i="1"/>
  <c r="OU54" i="1" s="1"/>
  <c r="PL54" i="1"/>
  <c r="PM54" i="1" s="1"/>
  <c r="QD54" i="1"/>
  <c r="QE54" i="1" s="1"/>
  <c r="QJ54" i="1"/>
  <c r="QK54" i="1" s="1"/>
  <c r="EF54" i="1"/>
  <c r="EU54" i="1"/>
  <c r="FJ54" i="1"/>
  <c r="FK54" i="1" s="1"/>
  <c r="FN54" i="1"/>
  <c r="FO54" i="1" s="1"/>
  <c r="FR54" i="1"/>
  <c r="FS54" i="1" s="1"/>
  <c r="GD54" i="1"/>
  <c r="GE54" i="1" s="1"/>
  <c r="GT54" i="1"/>
  <c r="GU54" i="1" s="1"/>
  <c r="GX54" i="1"/>
  <c r="GY54" i="1" s="1"/>
  <c r="HB54" i="1"/>
  <c r="HC54" i="1" s="1"/>
  <c r="HN54" i="1"/>
  <c r="HO54" i="1" s="1"/>
  <c r="ID54" i="1"/>
  <c r="IE54" i="1" s="1"/>
  <c r="IH54" i="1"/>
  <c r="II54" i="1" s="1"/>
  <c r="IL54" i="1"/>
  <c r="IM54" i="1" s="1"/>
  <c r="IX54" i="1"/>
  <c r="IY54" i="1" s="1"/>
  <c r="JR54" i="1"/>
  <c r="JS54" i="1" s="1"/>
  <c r="JV54" i="1"/>
  <c r="JW54" i="1" s="1"/>
  <c r="KH54" i="1"/>
  <c r="KI54" i="1" s="1"/>
  <c r="ER54" i="1"/>
  <c r="ES54" i="1" s="1"/>
  <c r="EV54" i="1"/>
  <c r="EW54" i="1" s="1"/>
  <c r="EZ54" i="1"/>
  <c r="FA54" i="1" s="1"/>
  <c r="FL54" i="1"/>
  <c r="FM54" i="1" s="1"/>
  <c r="GB54" i="1"/>
  <c r="GC54" i="1" s="1"/>
  <c r="GF54" i="1"/>
  <c r="GG54" i="1" s="1"/>
  <c r="GJ54" i="1"/>
  <c r="GK54" i="1" s="1"/>
  <c r="GV54" i="1"/>
  <c r="GW54" i="1" s="1"/>
  <c r="HL54" i="1"/>
  <c r="HM54" i="1" s="1"/>
  <c r="HQ54" i="1"/>
  <c r="HT54" i="1"/>
  <c r="HU54" i="1" s="1"/>
  <c r="IF54" i="1"/>
  <c r="IG54" i="1" s="1"/>
  <c r="IV54" i="1"/>
  <c r="IW54" i="1" s="1"/>
  <c r="IZ54" i="1"/>
  <c r="JA54" i="1" s="1"/>
  <c r="JD54" i="1"/>
  <c r="JE54" i="1" s="1"/>
  <c r="JP54" i="1"/>
  <c r="JQ54" i="1" s="1"/>
  <c r="KF54" i="1"/>
  <c r="KG54" i="1" s="1"/>
  <c r="KJ54" i="1"/>
  <c r="KK54" i="1" s="1"/>
  <c r="KN54" i="1"/>
  <c r="KO54" i="1" s="1"/>
  <c r="KX54" i="1"/>
  <c r="KY54" i="1" s="1"/>
  <c r="KZ54" i="1"/>
  <c r="LA54" i="1" s="1"/>
  <c r="LB54" i="1"/>
  <c r="LC54" i="1" s="1"/>
  <c r="LF54" i="1"/>
  <c r="LG54" i="1" s="1"/>
  <c r="LP54" i="1"/>
  <c r="LQ54" i="1" s="1"/>
  <c r="LR54" i="1"/>
  <c r="LS54" i="1" s="1"/>
  <c r="LT54" i="1"/>
  <c r="LU54" i="1" s="1"/>
  <c r="LX54" i="1"/>
  <c r="LY54" i="1" s="1"/>
  <c r="MH54" i="1"/>
  <c r="MI54" i="1" s="1"/>
  <c r="MJ54" i="1"/>
  <c r="MK54" i="1" s="1"/>
  <c r="ML54" i="1"/>
  <c r="MM54" i="1" s="1"/>
  <c r="MP54" i="1"/>
  <c r="MQ54" i="1" s="1"/>
  <c r="MZ54" i="1"/>
  <c r="NA54" i="1" s="1"/>
  <c r="NB54" i="1"/>
  <c r="NC54" i="1" s="1"/>
  <c r="ND54" i="1"/>
  <c r="NE54" i="1" s="1"/>
  <c r="NH54" i="1"/>
  <c r="NI54" i="1" s="1"/>
  <c r="NR54" i="1"/>
  <c r="NS54" i="1" s="1"/>
  <c r="NT54" i="1"/>
  <c r="NU54" i="1" s="1"/>
  <c r="NV54" i="1"/>
  <c r="NW54" i="1" s="1"/>
  <c r="NZ54" i="1"/>
  <c r="OA54" i="1" s="1"/>
  <c r="OJ54" i="1"/>
  <c r="OK54" i="1" s="1"/>
  <c r="OL54" i="1"/>
  <c r="OM54" i="1" s="1"/>
  <c r="ON54" i="1"/>
  <c r="OO54" i="1" s="1"/>
  <c r="OS54" i="1"/>
  <c r="PB54" i="1"/>
  <c r="PC54" i="1" s="1"/>
  <c r="PD54" i="1"/>
  <c r="PE54" i="1" s="1"/>
  <c r="PF54" i="1"/>
  <c r="PG54" i="1" s="1"/>
  <c r="PJ54" i="1"/>
  <c r="PK54" i="1" s="1"/>
  <c r="PT54" i="1"/>
  <c r="PU54" i="1" s="1"/>
  <c r="PV54" i="1"/>
  <c r="PW54" i="1" s="1"/>
  <c r="PX54" i="1"/>
  <c r="PY54" i="1" s="1"/>
  <c r="QB54" i="1"/>
  <c r="QC54" i="1" s="1"/>
  <c r="QH54" i="1"/>
  <c r="QI54" i="1" s="1"/>
  <c r="QL53" i="1"/>
  <c r="FC53" i="1"/>
  <c r="EF52" i="1"/>
  <c r="EU52" i="1"/>
  <c r="FJ52" i="1"/>
  <c r="FK52" i="1" s="1"/>
  <c r="FN52" i="1"/>
  <c r="FO52" i="1" s="1"/>
  <c r="FR52" i="1"/>
  <c r="FS52" i="1" s="1"/>
  <c r="GD52" i="1"/>
  <c r="GE52" i="1" s="1"/>
  <c r="GT52" i="1"/>
  <c r="GU52" i="1" s="1"/>
  <c r="GX52" i="1"/>
  <c r="GY52" i="1" s="1"/>
  <c r="HB52" i="1"/>
  <c r="HC52" i="1" s="1"/>
  <c r="HN52" i="1"/>
  <c r="HO52" i="1" s="1"/>
  <c r="ID52" i="1"/>
  <c r="IE52" i="1" s="1"/>
  <c r="IH52" i="1"/>
  <c r="II52" i="1" s="1"/>
  <c r="IL52" i="1"/>
  <c r="IM52" i="1" s="1"/>
  <c r="IX52" i="1"/>
  <c r="IY52" i="1" s="1"/>
  <c r="JV52" i="1"/>
  <c r="JW52" i="1" s="1"/>
  <c r="ER52" i="1"/>
  <c r="ES52" i="1" s="1"/>
  <c r="EV52" i="1"/>
  <c r="EW52" i="1" s="1"/>
  <c r="EZ52" i="1"/>
  <c r="FA52" i="1" s="1"/>
  <c r="FL52" i="1"/>
  <c r="FM52" i="1" s="1"/>
  <c r="GB52" i="1"/>
  <c r="GC52" i="1" s="1"/>
  <c r="GF52" i="1"/>
  <c r="GG52" i="1" s="1"/>
  <c r="GJ52" i="1"/>
  <c r="GK52" i="1" s="1"/>
  <c r="GV52" i="1"/>
  <c r="GW52" i="1" s="1"/>
  <c r="HL52" i="1"/>
  <c r="HM52" i="1" s="1"/>
  <c r="HQ52" i="1"/>
  <c r="HT52" i="1"/>
  <c r="HU52" i="1" s="1"/>
  <c r="IF52" i="1"/>
  <c r="IG52" i="1" s="1"/>
  <c r="IV52" i="1"/>
  <c r="IW52" i="1" s="1"/>
  <c r="IZ52" i="1"/>
  <c r="JA52" i="1" s="1"/>
  <c r="JD52" i="1"/>
  <c r="JE52" i="1" s="1"/>
  <c r="JP52" i="1"/>
  <c r="JQ52" i="1" s="1"/>
  <c r="KF52" i="1"/>
  <c r="KG52" i="1" s="1"/>
  <c r="KJ52" i="1"/>
  <c r="KK52" i="1" s="1"/>
  <c r="KN52" i="1"/>
  <c r="KO52" i="1" s="1"/>
  <c r="KX52" i="1"/>
  <c r="KY52" i="1" s="1"/>
  <c r="KZ52" i="1"/>
  <c r="LA52" i="1" s="1"/>
  <c r="LB52" i="1"/>
  <c r="LC52" i="1" s="1"/>
  <c r="LF52" i="1"/>
  <c r="LG52" i="1" s="1"/>
  <c r="LP52" i="1"/>
  <c r="LQ52" i="1" s="1"/>
  <c r="LR52" i="1"/>
  <c r="LS52" i="1" s="1"/>
  <c r="LT52" i="1"/>
  <c r="LU52" i="1" s="1"/>
  <c r="LX52" i="1"/>
  <c r="LY52" i="1" s="1"/>
  <c r="MH52" i="1"/>
  <c r="MI52" i="1" s="1"/>
  <c r="MJ52" i="1"/>
  <c r="MK52" i="1" s="1"/>
  <c r="ML52" i="1"/>
  <c r="MM52" i="1" s="1"/>
  <c r="MP52" i="1"/>
  <c r="MQ52" i="1" s="1"/>
  <c r="MZ52" i="1"/>
  <c r="NA52" i="1" s="1"/>
  <c r="NB52" i="1"/>
  <c r="NC52" i="1" s="1"/>
  <c r="ND52" i="1"/>
  <c r="NE52" i="1" s="1"/>
  <c r="NH52" i="1"/>
  <c r="NI52" i="1" s="1"/>
  <c r="NR52" i="1"/>
  <c r="NS52" i="1" s="1"/>
  <c r="NT52" i="1"/>
  <c r="NU52" i="1" s="1"/>
  <c r="NV52" i="1"/>
  <c r="NW52" i="1" s="1"/>
  <c r="NZ52" i="1"/>
  <c r="OA52" i="1" s="1"/>
  <c r="OJ52" i="1"/>
  <c r="OK52" i="1" s="1"/>
  <c r="OL52" i="1"/>
  <c r="OM52" i="1" s="1"/>
  <c r="ON52" i="1"/>
  <c r="OO52" i="1" s="1"/>
  <c r="OS52" i="1"/>
  <c r="PB52" i="1"/>
  <c r="PC52" i="1" s="1"/>
  <c r="PD52" i="1"/>
  <c r="PE52" i="1" s="1"/>
  <c r="PF52" i="1"/>
  <c r="PG52" i="1" s="1"/>
  <c r="PJ52" i="1"/>
  <c r="PK52" i="1" s="1"/>
  <c r="PT52" i="1"/>
  <c r="PU52" i="1" s="1"/>
  <c r="PV52" i="1"/>
  <c r="PW52" i="1" s="1"/>
  <c r="PX52" i="1"/>
  <c r="PY52" i="1" s="1"/>
  <c r="QB52" i="1"/>
  <c r="QC52" i="1" s="1"/>
  <c r="QH52" i="1"/>
  <c r="QI52" i="1" s="1"/>
  <c r="JR52" i="1"/>
  <c r="JS52" i="1" s="1"/>
  <c r="KH52" i="1"/>
  <c r="KI52" i="1" s="1"/>
  <c r="EB52" i="1"/>
  <c r="EL52" i="1"/>
  <c r="EM52" i="1" s="1"/>
  <c r="EP52" i="1"/>
  <c r="EQ52" i="1" s="1"/>
  <c r="EX52" i="1"/>
  <c r="EY52" i="1" s="1"/>
  <c r="FF52" i="1"/>
  <c r="FG52" i="1" s="1"/>
  <c r="FV52" i="1"/>
  <c r="FW52" i="1" s="1"/>
  <c r="FZ52" i="1"/>
  <c r="GA52" i="1" s="1"/>
  <c r="GH52" i="1"/>
  <c r="GI52" i="1" s="1"/>
  <c r="GP52" i="1"/>
  <c r="GQ52" i="1" s="1"/>
  <c r="HF52" i="1"/>
  <c r="HG52" i="1" s="1"/>
  <c r="HJ52" i="1"/>
  <c r="HK52" i="1" s="1"/>
  <c r="HR52" i="1"/>
  <c r="HS52" i="1" s="1"/>
  <c r="HZ52" i="1"/>
  <c r="IA52" i="1" s="1"/>
  <c r="IT52" i="1"/>
  <c r="IU52" i="1" s="1"/>
  <c r="JB52" i="1"/>
  <c r="JC52" i="1" s="1"/>
  <c r="JJ52" i="1"/>
  <c r="JK52" i="1" s="1"/>
  <c r="KD52" i="1"/>
  <c r="KE52" i="1" s="1"/>
  <c r="EN52" i="1"/>
  <c r="EO52" i="1" s="1"/>
  <c r="FD52" i="1"/>
  <c r="FE52" i="1" s="1"/>
  <c r="FH52" i="1"/>
  <c r="FI52" i="1" s="1"/>
  <c r="FP52" i="1"/>
  <c r="FQ52" i="1" s="1"/>
  <c r="FX52" i="1"/>
  <c r="FY52" i="1" s="1"/>
  <c r="GN52" i="1"/>
  <c r="GO52" i="1" s="1"/>
  <c r="GR52" i="1"/>
  <c r="GS52" i="1" s="1"/>
  <c r="GZ52" i="1"/>
  <c r="HA52" i="1" s="1"/>
  <c r="HH52" i="1"/>
  <c r="HI52" i="1" s="1"/>
  <c r="HY52" i="1"/>
  <c r="IB52" i="1"/>
  <c r="IC52" i="1" s="1"/>
  <c r="IJ52" i="1"/>
  <c r="IK52" i="1" s="1"/>
  <c r="IR52" i="1"/>
  <c r="IS52" i="1" s="1"/>
  <c r="JH52" i="1"/>
  <c r="JI52" i="1" s="1"/>
  <c r="JL52" i="1"/>
  <c r="JM52" i="1" s="1"/>
  <c r="JT52" i="1"/>
  <c r="JU52" i="1" s="1"/>
  <c r="KB52" i="1"/>
  <c r="KC52" i="1" s="1"/>
  <c r="KR52" i="1"/>
  <c r="KS52" i="1" s="1"/>
  <c r="KT52" i="1"/>
  <c r="KU52" i="1" s="1"/>
  <c r="KV52" i="1"/>
  <c r="KW52" i="1" s="1"/>
  <c r="LD52" i="1"/>
  <c r="LE52" i="1" s="1"/>
  <c r="LJ52" i="1"/>
  <c r="LK52" i="1" s="1"/>
  <c r="LL52" i="1"/>
  <c r="LM52" i="1" s="1"/>
  <c r="LN52" i="1"/>
  <c r="LO52" i="1" s="1"/>
  <c r="LV52" i="1"/>
  <c r="LW52" i="1" s="1"/>
  <c r="MB52" i="1"/>
  <c r="MC52" i="1" s="1"/>
  <c r="MD52" i="1"/>
  <c r="ME52" i="1" s="1"/>
  <c r="MF52" i="1"/>
  <c r="MG52" i="1" s="1"/>
  <c r="MN52" i="1"/>
  <c r="MO52" i="1" s="1"/>
  <c r="MT52" i="1"/>
  <c r="MU52" i="1" s="1"/>
  <c r="MV52" i="1"/>
  <c r="MW52" i="1" s="1"/>
  <c r="MX52" i="1"/>
  <c r="MY52" i="1" s="1"/>
  <c r="NF52" i="1"/>
  <c r="NG52" i="1" s="1"/>
  <c r="NL52" i="1"/>
  <c r="NM52" i="1" s="1"/>
  <c r="NN52" i="1"/>
  <c r="NO52" i="1" s="1"/>
  <c r="NP52" i="1"/>
  <c r="NQ52" i="1" s="1"/>
  <c r="NX52" i="1"/>
  <c r="NY52" i="1" s="1"/>
  <c r="OD52" i="1"/>
  <c r="OE52" i="1" s="1"/>
  <c r="OF52" i="1"/>
  <c r="OG52" i="1" s="1"/>
  <c r="OH52" i="1"/>
  <c r="OI52" i="1" s="1"/>
  <c r="OP52" i="1"/>
  <c r="OQ52" i="1" s="1"/>
  <c r="OV52" i="1"/>
  <c r="OW52" i="1" s="1"/>
  <c r="OX52" i="1"/>
  <c r="OY52" i="1" s="1"/>
  <c r="OZ52" i="1"/>
  <c r="PA52" i="1" s="1"/>
  <c r="PH52" i="1"/>
  <c r="PI52" i="1" s="1"/>
  <c r="PN52" i="1"/>
  <c r="PO52" i="1" s="1"/>
  <c r="PP52" i="1"/>
  <c r="PQ52" i="1" s="1"/>
  <c r="PR52" i="1"/>
  <c r="PS52" i="1" s="1"/>
  <c r="PZ52" i="1"/>
  <c r="QA52" i="1" s="1"/>
  <c r="QF52" i="1"/>
  <c r="QG52" i="1" s="1"/>
  <c r="IP52" i="1"/>
  <c r="IQ52" i="1" s="1"/>
  <c r="JN52" i="1"/>
  <c r="JO52" i="1" s="1"/>
  <c r="JZ52" i="1"/>
  <c r="KA52" i="1" s="1"/>
  <c r="KL52" i="1"/>
  <c r="KM52" i="1" s="1"/>
  <c r="EK52" i="1"/>
  <c r="FB52" i="1"/>
  <c r="GL52" i="1"/>
  <c r="GM52" i="1" s="1"/>
  <c r="HV52" i="1"/>
  <c r="HW52" i="1" s="1"/>
  <c r="FT52" i="1"/>
  <c r="FU52" i="1" s="1"/>
  <c r="HD52" i="1"/>
  <c r="HE52" i="1" s="1"/>
  <c r="IN52" i="1"/>
  <c r="IO52" i="1" s="1"/>
  <c r="JX52" i="1"/>
  <c r="JY52" i="1" s="1"/>
  <c r="KP52" i="1"/>
  <c r="KQ52" i="1" s="1"/>
  <c r="LH52" i="1"/>
  <c r="LI52" i="1" s="1"/>
  <c r="LZ52" i="1"/>
  <c r="MA52" i="1" s="1"/>
  <c r="MR52" i="1"/>
  <c r="MS52" i="1" s="1"/>
  <c r="NJ52" i="1"/>
  <c r="NK52" i="1" s="1"/>
  <c r="OB52" i="1"/>
  <c r="OC52" i="1" s="1"/>
  <c r="OT52" i="1"/>
  <c r="OU52" i="1" s="1"/>
  <c r="PL52" i="1"/>
  <c r="PM52" i="1" s="1"/>
  <c r="QD52" i="1"/>
  <c r="QE52" i="1" s="1"/>
  <c r="QJ52" i="1"/>
  <c r="QK52" i="1" s="1"/>
  <c r="JF52" i="1"/>
  <c r="JG52" i="1" s="1"/>
  <c r="QL56" i="1"/>
  <c r="FC56" i="1"/>
  <c r="QM56" i="1" s="1"/>
  <c r="IO55" i="1" l="1"/>
  <c r="QE55" i="1"/>
  <c r="QA55" i="1"/>
  <c r="QG55" i="1"/>
  <c r="PS55" i="1"/>
  <c r="PW55" i="1"/>
  <c r="QC55" i="1"/>
  <c r="PU55" i="1"/>
  <c r="QK55" i="1"/>
  <c r="PO55" i="1"/>
  <c r="PQ55" i="1"/>
  <c r="QI55" i="1"/>
  <c r="PY55" i="1"/>
  <c r="HW55" i="1"/>
  <c r="OC55" i="1"/>
  <c r="MA55" i="1"/>
  <c r="FU55" i="1"/>
  <c r="NK55" i="1"/>
  <c r="NO55" i="1"/>
  <c r="KE55" i="1"/>
  <c r="JO55" i="1"/>
  <c r="IU55" i="1"/>
  <c r="GQ55" i="1"/>
  <c r="FG55" i="1"/>
  <c r="EQ55" i="1"/>
  <c r="PA51" i="1"/>
  <c r="PA55" i="1" s="1"/>
  <c r="NQ55" i="1"/>
  <c r="NG55" i="1"/>
  <c r="MW55" i="1"/>
  <c r="MO55" i="1"/>
  <c r="ME55" i="1"/>
  <c r="LW55" i="1"/>
  <c r="LM55" i="1"/>
  <c r="LE55" i="1"/>
  <c r="KU55" i="1"/>
  <c r="KC55" i="1"/>
  <c r="JM55" i="1"/>
  <c r="IS55" i="1"/>
  <c r="IC55" i="1"/>
  <c r="HI55" i="1"/>
  <c r="GS55" i="1"/>
  <c r="FY55" i="1"/>
  <c r="FI55" i="1"/>
  <c r="EO55" i="1"/>
  <c r="OY51" i="1"/>
  <c r="OY55" i="1" s="1"/>
  <c r="OE55" i="1"/>
  <c r="IQ55" i="1"/>
  <c r="HS55" i="1"/>
  <c r="GI55" i="1"/>
  <c r="EM55" i="1"/>
  <c r="PG51" i="1"/>
  <c r="PG55" i="1" s="1"/>
  <c r="NW55" i="1"/>
  <c r="IM55" i="1"/>
  <c r="IE55" i="1"/>
  <c r="HC55" i="1"/>
  <c r="GE55" i="1"/>
  <c r="FK55" i="1"/>
  <c r="PE51" i="1"/>
  <c r="PE55" i="1" s="1"/>
  <c r="NU55" i="1"/>
  <c r="NE55" i="1"/>
  <c r="NA55" i="1"/>
  <c r="MM55" i="1"/>
  <c r="MI55" i="1"/>
  <c r="LU55" i="1"/>
  <c r="LQ55" i="1"/>
  <c r="LC55" i="1"/>
  <c r="KY55" i="1"/>
  <c r="KK55" i="1"/>
  <c r="JQ55" i="1"/>
  <c r="JA55" i="1"/>
  <c r="IG55" i="1"/>
  <c r="GW55" i="1"/>
  <c r="GG55" i="1"/>
  <c r="FM55" i="1"/>
  <c r="EW55" i="1"/>
  <c r="PK51" i="1"/>
  <c r="PK55" i="1" s="1"/>
  <c r="KI55" i="1"/>
  <c r="IY55" i="1"/>
  <c r="FO55" i="1"/>
  <c r="JG55" i="1"/>
  <c r="GM55" i="1"/>
  <c r="PM51" i="1"/>
  <c r="PM55" i="1" s="1"/>
  <c r="MS55" i="1"/>
  <c r="LI55" i="1"/>
  <c r="JY55" i="1"/>
  <c r="HE55" i="1"/>
  <c r="KM55" i="1"/>
  <c r="KA55" i="1"/>
  <c r="JC55" i="1"/>
  <c r="HK55" i="1"/>
  <c r="GA55" i="1"/>
  <c r="EY55" i="1"/>
  <c r="PI51" i="1"/>
  <c r="PI55" i="1" s="1"/>
  <c r="OW55" i="1"/>
  <c r="NY55" i="1"/>
  <c r="NM55" i="1"/>
  <c r="MY55" i="1"/>
  <c r="MU55" i="1"/>
  <c r="MG55" i="1"/>
  <c r="MC55" i="1"/>
  <c r="LO55" i="1"/>
  <c r="LK55" i="1"/>
  <c r="KW55" i="1"/>
  <c r="KS55" i="1"/>
  <c r="JU55" i="1"/>
  <c r="JI55" i="1"/>
  <c r="IK55" i="1"/>
  <c r="HA55" i="1"/>
  <c r="GO55" i="1"/>
  <c r="FQ55" i="1"/>
  <c r="FE55" i="1"/>
  <c r="JK55" i="1"/>
  <c r="IA55" i="1"/>
  <c r="HG55" i="1"/>
  <c r="FW55" i="1"/>
  <c r="PC51" i="1"/>
  <c r="PC55" i="1" s="1"/>
  <c r="OA55" i="1"/>
  <c r="JS55" i="1"/>
  <c r="II55" i="1"/>
  <c r="HO55" i="1"/>
  <c r="GY55" i="1"/>
  <c r="FS55" i="1"/>
  <c r="NI55" i="1"/>
  <c r="NC55" i="1"/>
  <c r="MQ55" i="1"/>
  <c r="MK55" i="1"/>
  <c r="LY55" i="1"/>
  <c r="LS55" i="1"/>
  <c r="LG55" i="1"/>
  <c r="LA55" i="1"/>
  <c r="KO55" i="1"/>
  <c r="KG55" i="1"/>
  <c r="JE55" i="1"/>
  <c r="IW55" i="1"/>
  <c r="HU55" i="1"/>
  <c r="HM55" i="1"/>
  <c r="GK55" i="1"/>
  <c r="GC55" i="1"/>
  <c r="FA55" i="1"/>
  <c r="ES55" i="1"/>
  <c r="NS55" i="1"/>
  <c r="JW55" i="1"/>
  <c r="GU55" i="1"/>
  <c r="EU55" i="1"/>
  <c r="HY55" i="1"/>
  <c r="HQ55" i="1"/>
  <c r="FC51" i="1"/>
  <c r="QL51" i="1"/>
  <c r="QM53" i="1"/>
  <c r="FC54" i="1"/>
  <c r="QM54" i="1" s="1"/>
  <c r="QL54" i="1"/>
  <c r="FC52" i="1"/>
  <c r="QM52" i="1" s="1"/>
  <c r="QL52" i="1"/>
  <c r="I58" i="1"/>
  <c r="EG7" i="1"/>
  <c r="EH7" i="1" s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H236" i="1" s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H58" i="1"/>
  <c r="F58" i="1"/>
  <c r="EH48" i="1"/>
  <c r="EC48" i="1"/>
  <c r="EE48" i="1" s="1"/>
  <c r="HT48" i="1" s="1"/>
  <c r="DY48" i="1"/>
  <c r="DZ48" i="1" s="1"/>
  <c r="DY17" i="1"/>
  <c r="DY18" i="1"/>
  <c r="DY19" i="1"/>
  <c r="DY20" i="1"/>
  <c r="DY21" i="1"/>
  <c r="HP48" i="1" l="1"/>
  <c r="ET48" i="1"/>
  <c r="QM51" i="1"/>
  <c r="FC55" i="1"/>
  <c r="EF48" i="1"/>
  <c r="PX48" i="1"/>
  <c r="PV48" i="1"/>
  <c r="PT48" i="1"/>
  <c r="ON48" i="1"/>
  <c r="OL48" i="1"/>
  <c r="OJ48" i="1"/>
  <c r="NH48" i="1"/>
  <c r="ND48" i="1"/>
  <c r="NB48" i="1"/>
  <c r="MZ48" i="1"/>
  <c r="LX48" i="1"/>
  <c r="LP48" i="1"/>
  <c r="KN48" i="1"/>
  <c r="KJ48" i="1"/>
  <c r="KH48" i="1"/>
  <c r="JD48" i="1"/>
  <c r="IZ48" i="1"/>
  <c r="IX48" i="1"/>
  <c r="IV48" i="1"/>
  <c r="QH48" i="1"/>
  <c r="PJ48" i="1"/>
  <c r="PF48" i="1"/>
  <c r="PD48" i="1"/>
  <c r="PB48" i="1"/>
  <c r="NV48" i="1"/>
  <c r="NT48" i="1"/>
  <c r="NR48" i="1"/>
  <c r="MP48" i="1"/>
  <c r="ML48" i="1"/>
  <c r="MJ48" i="1"/>
  <c r="MH48" i="1"/>
  <c r="LB48" i="1"/>
  <c r="KX48" i="1"/>
  <c r="JV48" i="1"/>
  <c r="JR48" i="1"/>
  <c r="JP48" i="1"/>
  <c r="HN48" i="1"/>
  <c r="HL48" i="1"/>
  <c r="GJ48" i="1"/>
  <c r="GF48" i="1"/>
  <c r="GD48" i="1"/>
  <c r="GB48" i="1"/>
  <c r="EZ48" i="1"/>
  <c r="EV48" i="1"/>
  <c r="ER48" i="1"/>
  <c r="IL48" i="1"/>
  <c r="IH48" i="1"/>
  <c r="IF48" i="1"/>
  <c r="ID48" i="1"/>
  <c r="HB48" i="1"/>
  <c r="GX48" i="1"/>
  <c r="GV48" i="1"/>
  <c r="GT48" i="1"/>
  <c r="FR48" i="1"/>
  <c r="FN48" i="1"/>
  <c r="FL48" i="1"/>
  <c r="FJ48" i="1"/>
  <c r="FK48" i="1" s="1"/>
  <c r="EA48" i="1"/>
  <c r="ED48" i="1"/>
  <c r="A115" i="1"/>
  <c r="A246" i="1"/>
  <c r="HX48" i="1" l="1"/>
  <c r="EX48" i="1"/>
  <c r="QF48" i="1"/>
  <c r="PZ48" i="1"/>
  <c r="PR48" i="1"/>
  <c r="PP48" i="1"/>
  <c r="PH48" i="1"/>
  <c r="PN48" i="1"/>
  <c r="OZ48" i="1"/>
  <c r="OX48" i="1"/>
  <c r="OF48" i="1"/>
  <c r="NP48" i="1"/>
  <c r="OV48" i="1"/>
  <c r="OH48" i="1"/>
  <c r="OD48" i="1"/>
  <c r="NL48" i="1"/>
  <c r="MV48" i="1"/>
  <c r="MN48" i="1"/>
  <c r="NN48" i="1"/>
  <c r="NF48" i="1"/>
  <c r="MX48" i="1"/>
  <c r="MT48" i="1"/>
  <c r="MD48" i="1"/>
  <c r="LV48" i="1"/>
  <c r="LJ48" i="1"/>
  <c r="KV48" i="1"/>
  <c r="KL48" i="1"/>
  <c r="KB48" i="1"/>
  <c r="MF48" i="1"/>
  <c r="MB48" i="1"/>
  <c r="KR48" i="1"/>
  <c r="KD48" i="1"/>
  <c r="JZ48" i="1"/>
  <c r="JT48" i="1"/>
  <c r="JN48" i="1"/>
  <c r="JJ48" i="1"/>
  <c r="JB48" i="1"/>
  <c r="IT48" i="1"/>
  <c r="IP48" i="1"/>
  <c r="JL48" i="1"/>
  <c r="JH48" i="1"/>
  <c r="IR48" i="1"/>
  <c r="HZ48" i="1"/>
  <c r="HR48" i="1"/>
  <c r="HJ48" i="1"/>
  <c r="HF48" i="1"/>
  <c r="GP48" i="1"/>
  <c r="IJ48" i="1"/>
  <c r="IB48" i="1"/>
  <c r="HH48" i="1"/>
  <c r="GZ48" i="1"/>
  <c r="GR48" i="1"/>
  <c r="GN48" i="1"/>
  <c r="GH48" i="1"/>
  <c r="FZ48" i="1"/>
  <c r="FV48" i="1"/>
  <c r="EP48" i="1"/>
  <c r="EL48" i="1"/>
  <c r="FX48" i="1"/>
  <c r="FP48" i="1"/>
  <c r="FH48" i="1"/>
  <c r="FI48" i="1" s="1"/>
  <c r="FF48" i="1"/>
  <c r="FG48" i="1" s="1"/>
  <c r="FD48" i="1"/>
  <c r="FE48" i="1" s="1"/>
  <c r="EN48" i="1"/>
  <c r="EO48" i="1" s="1"/>
  <c r="EB48" i="1"/>
  <c r="EM48" i="1"/>
  <c r="C242" i="1"/>
  <c r="H133" i="1" l="1"/>
  <c r="B194" i="1" l="1"/>
  <c r="DU1048576" i="1" l="1"/>
  <c r="DY25" i="1" l="1"/>
  <c r="C198" i="1" l="1"/>
  <c r="D198" i="1"/>
  <c r="E198" i="1"/>
  <c r="F198" i="1"/>
  <c r="B191" i="1"/>
  <c r="A191" i="1"/>
  <c r="H149" i="1" l="1"/>
  <c r="H159" i="1"/>
  <c r="H158" i="1"/>
  <c r="H157" i="1"/>
  <c r="H156" i="1"/>
  <c r="H246" i="1"/>
  <c r="H245" i="1"/>
  <c r="H228" i="1"/>
  <c r="H227" i="1"/>
  <c r="H219" i="1"/>
  <c r="H212" i="1"/>
  <c r="H211" i="1"/>
  <c r="H209" i="1"/>
  <c r="H201" i="1"/>
  <c r="H194" i="1"/>
  <c r="H193" i="1"/>
  <c r="H192" i="1"/>
  <c r="H191" i="1"/>
  <c r="H186" i="1"/>
  <c r="H185" i="1"/>
  <c r="H177" i="1"/>
  <c r="H176" i="1"/>
  <c r="H178" i="1"/>
  <c r="H213" i="1" s="1"/>
  <c r="H247" i="1" s="1"/>
  <c r="H202" i="1"/>
  <c r="D172" i="1"/>
  <c r="E172" i="1"/>
  <c r="F172" i="1"/>
  <c r="C172" i="1"/>
  <c r="D163" i="1"/>
  <c r="E163" i="1"/>
  <c r="F163" i="1"/>
  <c r="C163" i="1"/>
  <c r="H153" i="1"/>
  <c r="H152" i="1"/>
  <c r="H239" i="1" s="1"/>
  <c r="H222" i="1"/>
  <c r="H150" i="1"/>
  <c r="D121" i="1"/>
  <c r="E121" i="1"/>
  <c r="F121" i="1"/>
  <c r="C121" i="1"/>
  <c r="D146" i="1"/>
  <c r="E146" i="1"/>
  <c r="F146" i="1"/>
  <c r="C146" i="1"/>
  <c r="H142" i="1"/>
  <c r="H229" i="1" s="1"/>
  <c r="H141" i="1"/>
  <c r="H125" i="1"/>
  <c r="H124" i="1"/>
  <c r="H175" i="1" s="1"/>
  <c r="H189" i="1" l="1"/>
  <c r="H117" i="1"/>
  <c r="H160" i="1"/>
  <c r="H115" i="1" l="1"/>
  <c r="H123" i="1"/>
  <c r="H129" i="1"/>
  <c r="H238" i="1" s="1"/>
  <c r="H119" i="1"/>
  <c r="G116" i="1"/>
  <c r="B120" i="1"/>
  <c r="B118" i="1"/>
  <c r="H109" i="1"/>
  <c r="H108" i="1"/>
  <c r="H107" i="1"/>
  <c r="H106" i="1"/>
  <c r="H210" i="1" s="1"/>
  <c r="H105" i="1"/>
  <c r="H97" i="1"/>
  <c r="F100" i="1"/>
  <c r="E100" i="1"/>
  <c r="D100" i="1"/>
  <c r="C100" i="1"/>
  <c r="F102" i="1"/>
  <c r="E102" i="1"/>
  <c r="D102" i="1"/>
  <c r="C102" i="1"/>
  <c r="H126" i="1"/>
  <c r="H90" i="1"/>
  <c r="H89" i="1"/>
  <c r="H244" i="1" l="1"/>
  <c r="H93" i="1"/>
  <c r="H135" i="1"/>
  <c r="H98" i="1"/>
  <c r="H134" i="1"/>
  <c r="H203" i="1" s="1"/>
  <c r="H207" i="1" s="1"/>
  <c r="H110" i="1"/>
  <c r="H92" i="1"/>
  <c r="H102" i="1" s="1"/>
  <c r="H111" i="1"/>
  <c r="H91" i="1"/>
  <c r="H83" i="1"/>
  <c r="H223" i="1" s="1"/>
  <c r="H81" i="1"/>
  <c r="H167" i="1" s="1"/>
  <c r="C225" i="1"/>
  <c r="D225" i="1"/>
  <c r="E225" i="1"/>
  <c r="F225" i="1"/>
  <c r="C251" i="1"/>
  <c r="D251" i="1"/>
  <c r="E251" i="1"/>
  <c r="F251" i="1"/>
  <c r="C233" i="1"/>
  <c r="D233" i="1"/>
  <c r="E233" i="1"/>
  <c r="F233" i="1"/>
  <c r="C207" i="1"/>
  <c r="D207" i="1"/>
  <c r="E207" i="1"/>
  <c r="F207" i="1"/>
  <c r="C216" i="1"/>
  <c r="D216" i="1"/>
  <c r="E216" i="1"/>
  <c r="F216" i="1"/>
  <c r="C189" i="1"/>
  <c r="D189" i="1"/>
  <c r="E189" i="1"/>
  <c r="F189" i="1"/>
  <c r="C154" i="1"/>
  <c r="C164" i="1" s="1"/>
  <c r="D154" i="1"/>
  <c r="D164" i="1" s="1"/>
  <c r="E154" i="1"/>
  <c r="E164" i="1" s="1"/>
  <c r="F154" i="1"/>
  <c r="F164" i="1" s="1"/>
  <c r="H154" i="1"/>
  <c r="C138" i="1"/>
  <c r="D138" i="1"/>
  <c r="E138" i="1"/>
  <c r="F138" i="1"/>
  <c r="C130" i="1"/>
  <c r="D130" i="1"/>
  <c r="E130" i="1"/>
  <c r="F130" i="1"/>
  <c r="H130" i="1"/>
  <c r="C112" i="1"/>
  <c r="D112" i="1"/>
  <c r="E112" i="1"/>
  <c r="F112" i="1"/>
  <c r="C94" i="1"/>
  <c r="F94" i="1"/>
  <c r="C86" i="1"/>
  <c r="F86" i="1"/>
  <c r="B250" i="1"/>
  <c r="B249" i="1"/>
  <c r="B247" i="1"/>
  <c r="B246" i="1"/>
  <c r="B245" i="1"/>
  <c r="A250" i="1"/>
  <c r="A249" i="1"/>
  <c r="A247" i="1"/>
  <c r="A245" i="1"/>
  <c r="A243" i="1"/>
  <c r="B239" i="1"/>
  <c r="B238" i="1"/>
  <c r="B237" i="1"/>
  <c r="B236" i="1"/>
  <c r="A241" i="1"/>
  <c r="A239" i="1"/>
  <c r="A238" i="1"/>
  <c r="A237" i="1"/>
  <c r="A236" i="1"/>
  <c r="A235" i="1"/>
  <c r="B232" i="1"/>
  <c r="B231" i="1"/>
  <c r="B230" i="1"/>
  <c r="B229" i="1"/>
  <c r="B228" i="1"/>
  <c r="B227" i="1"/>
  <c r="A232" i="1"/>
  <c r="A231" i="1"/>
  <c r="A230" i="1"/>
  <c r="A229" i="1"/>
  <c r="A228" i="1"/>
  <c r="A227" i="1"/>
  <c r="A226" i="1"/>
  <c r="B223" i="1"/>
  <c r="B222" i="1"/>
  <c r="B221" i="1"/>
  <c r="B220" i="1"/>
  <c r="B219" i="1"/>
  <c r="A224" i="1"/>
  <c r="A223" i="1"/>
  <c r="A221" i="1"/>
  <c r="A220" i="1"/>
  <c r="A219" i="1"/>
  <c r="A218" i="1"/>
  <c r="B215" i="1"/>
  <c r="B214" i="1"/>
  <c r="B213" i="1"/>
  <c r="B212" i="1"/>
  <c r="B211" i="1"/>
  <c r="B210" i="1"/>
  <c r="B209" i="1"/>
  <c r="A215" i="1"/>
  <c r="A214" i="1"/>
  <c r="A213" i="1"/>
  <c r="A212" i="1"/>
  <c r="A211" i="1"/>
  <c r="A210" i="1"/>
  <c r="A209" i="1"/>
  <c r="A208" i="1"/>
  <c r="B204" i="1"/>
  <c r="B203" i="1"/>
  <c r="B202" i="1"/>
  <c r="B201" i="1"/>
  <c r="A205" i="1"/>
  <c r="A204" i="1"/>
  <c r="A203" i="1"/>
  <c r="A202" i="1"/>
  <c r="A201" i="1"/>
  <c r="A200" i="1"/>
  <c r="B197" i="1"/>
  <c r="B196" i="1"/>
  <c r="B195" i="1"/>
  <c r="B193" i="1"/>
  <c r="B192" i="1"/>
  <c r="A197" i="1"/>
  <c r="A196" i="1"/>
  <c r="A195" i="1"/>
  <c r="A194" i="1"/>
  <c r="A193" i="1"/>
  <c r="A192" i="1"/>
  <c r="A190" i="1"/>
  <c r="B187" i="1"/>
  <c r="B186" i="1"/>
  <c r="B185" i="1"/>
  <c r="A188" i="1"/>
  <c r="A187" i="1"/>
  <c r="A186" i="1"/>
  <c r="A185" i="1"/>
  <c r="A183" i="1"/>
  <c r="B180" i="1"/>
  <c r="B179" i="1"/>
  <c r="B178" i="1"/>
  <c r="B177" i="1"/>
  <c r="B176" i="1"/>
  <c r="B175" i="1"/>
  <c r="B174" i="1"/>
  <c r="A180" i="1"/>
  <c r="A179" i="1"/>
  <c r="A178" i="1"/>
  <c r="A177" i="1"/>
  <c r="A176" i="1"/>
  <c r="A175" i="1"/>
  <c r="A174" i="1"/>
  <c r="A173" i="1"/>
  <c r="B170" i="1"/>
  <c r="B169" i="1"/>
  <c r="B168" i="1"/>
  <c r="B167" i="1"/>
  <c r="A171" i="1"/>
  <c r="A170" i="1"/>
  <c r="A169" i="1"/>
  <c r="A168" i="1"/>
  <c r="A167" i="1"/>
  <c r="A166" i="1"/>
  <c r="B162" i="1"/>
  <c r="B161" i="1"/>
  <c r="B160" i="1"/>
  <c r="B159" i="1"/>
  <c r="B158" i="1"/>
  <c r="B157" i="1"/>
  <c r="B156" i="1"/>
  <c r="A162" i="1"/>
  <c r="A161" i="1"/>
  <c r="A160" i="1"/>
  <c r="A159" i="1"/>
  <c r="A158" i="1"/>
  <c r="A157" i="1"/>
  <c r="A156" i="1"/>
  <c r="A155" i="1"/>
  <c r="B152" i="1"/>
  <c r="B151" i="1"/>
  <c r="B150" i="1"/>
  <c r="B149" i="1"/>
  <c r="A153" i="1"/>
  <c r="A152" i="1"/>
  <c r="A150" i="1"/>
  <c r="A149" i="1"/>
  <c r="A148" i="1"/>
  <c r="B145" i="1"/>
  <c r="B144" i="1"/>
  <c r="B143" i="1"/>
  <c r="B142" i="1"/>
  <c r="B141" i="1"/>
  <c r="B140" i="1"/>
  <c r="A145" i="1"/>
  <c r="A144" i="1"/>
  <c r="A143" i="1"/>
  <c r="A142" i="1"/>
  <c r="A141" i="1"/>
  <c r="A140" i="1"/>
  <c r="A139" i="1"/>
  <c r="B135" i="1"/>
  <c r="B134" i="1"/>
  <c r="A132" i="1"/>
  <c r="A136" i="1"/>
  <c r="A135" i="1"/>
  <c r="A134" i="1"/>
  <c r="B129" i="1"/>
  <c r="B128" i="1"/>
  <c r="B127" i="1"/>
  <c r="B126" i="1"/>
  <c r="B125" i="1"/>
  <c r="B124" i="1"/>
  <c r="A129" i="1"/>
  <c r="A128" i="1"/>
  <c r="A127" i="1"/>
  <c r="A126" i="1"/>
  <c r="A125" i="1"/>
  <c r="A124" i="1"/>
  <c r="A122" i="1"/>
  <c r="B119" i="1"/>
  <c r="B117" i="1"/>
  <c r="B116" i="1"/>
  <c r="B115" i="1"/>
  <c r="A120" i="1"/>
  <c r="A119" i="1"/>
  <c r="A118" i="1"/>
  <c r="A117" i="1"/>
  <c r="A116" i="1"/>
  <c r="A114" i="1"/>
  <c r="B111" i="1"/>
  <c r="B110" i="1"/>
  <c r="B109" i="1"/>
  <c r="B108" i="1"/>
  <c r="B107" i="1"/>
  <c r="B106" i="1"/>
  <c r="B105" i="1"/>
  <c r="A111" i="1"/>
  <c r="A110" i="1"/>
  <c r="A109" i="1"/>
  <c r="A108" i="1"/>
  <c r="A107" i="1"/>
  <c r="A106" i="1"/>
  <c r="A105" i="1"/>
  <c r="A104" i="1"/>
  <c r="B102" i="1"/>
  <c r="B101" i="1"/>
  <c r="B100" i="1"/>
  <c r="B98" i="1"/>
  <c r="B97" i="1"/>
  <c r="A102" i="1"/>
  <c r="A101" i="1"/>
  <c r="A100" i="1"/>
  <c r="A98" i="1"/>
  <c r="A97" i="1"/>
  <c r="A96" i="1"/>
  <c r="B93" i="1"/>
  <c r="A93" i="1"/>
  <c r="B92" i="1"/>
  <c r="A92" i="1"/>
  <c r="B91" i="1"/>
  <c r="A91" i="1"/>
  <c r="B90" i="1"/>
  <c r="A90" i="1"/>
  <c r="B89" i="1"/>
  <c r="A89" i="1"/>
  <c r="B88" i="1"/>
  <c r="A88" i="1"/>
  <c r="A87" i="1"/>
  <c r="B84" i="1"/>
  <c r="A84" i="1"/>
  <c r="B83" i="1"/>
  <c r="A83" i="1"/>
  <c r="B82" i="1"/>
  <c r="A82" i="1"/>
  <c r="A80" i="1"/>
  <c r="F242" i="1"/>
  <c r="E242" i="1"/>
  <c r="D242" i="1"/>
  <c r="H216" i="1"/>
  <c r="F181" i="1"/>
  <c r="E181" i="1"/>
  <c r="D181" i="1"/>
  <c r="C181" i="1"/>
  <c r="F103" i="1"/>
  <c r="E103" i="1"/>
  <c r="D103" i="1"/>
  <c r="C103" i="1"/>
  <c r="E94" i="1"/>
  <c r="D94" i="1"/>
  <c r="B81" i="1"/>
  <c r="A81" i="1"/>
  <c r="H112" i="1" l="1"/>
  <c r="C252" i="1"/>
  <c r="H82" i="1"/>
  <c r="H168" i="1" s="1"/>
  <c r="H220" i="1" s="1"/>
  <c r="H143" i="1"/>
  <c r="H169" i="1"/>
  <c r="H138" i="1"/>
  <c r="H88" i="1"/>
  <c r="H181" i="1" s="1"/>
  <c r="H140" i="1"/>
  <c r="H146" i="1" s="1"/>
  <c r="H251" i="1"/>
  <c r="H163" i="1"/>
  <c r="H164" i="1" s="1"/>
  <c r="H116" i="1"/>
  <c r="H121" i="1" s="1"/>
  <c r="H237" i="1"/>
  <c r="H242" i="1" s="1"/>
  <c r="D252" i="1"/>
  <c r="E252" i="1"/>
  <c r="H84" i="1"/>
  <c r="F234" i="1"/>
  <c r="H217" i="1"/>
  <c r="F252" i="1"/>
  <c r="C234" i="1"/>
  <c r="E217" i="1"/>
  <c r="C182" i="1"/>
  <c r="F182" i="1"/>
  <c r="E113" i="1"/>
  <c r="C113" i="1"/>
  <c r="D234" i="1"/>
  <c r="E234" i="1"/>
  <c r="F147" i="1"/>
  <c r="D217" i="1"/>
  <c r="C147" i="1"/>
  <c r="D182" i="1"/>
  <c r="F217" i="1"/>
  <c r="C217" i="1"/>
  <c r="E182" i="1"/>
  <c r="E199" i="1"/>
  <c r="F199" i="1"/>
  <c r="D199" i="1"/>
  <c r="C199" i="1"/>
  <c r="E147" i="1"/>
  <c r="D95" i="1"/>
  <c r="D147" i="1"/>
  <c r="C95" i="1"/>
  <c r="D113" i="1"/>
  <c r="F95" i="1"/>
  <c r="F113" i="1"/>
  <c r="E95" i="1"/>
  <c r="B242" i="1"/>
  <c r="B251" i="1"/>
  <c r="B233" i="1"/>
  <c r="B225" i="1"/>
  <c r="B216" i="1"/>
  <c r="B207" i="1"/>
  <c r="B198" i="1"/>
  <c r="B189" i="1"/>
  <c r="B181" i="1"/>
  <c r="B163" i="1"/>
  <c r="B172" i="1"/>
  <c r="B154" i="1"/>
  <c r="B146" i="1"/>
  <c r="B138" i="1"/>
  <c r="B130" i="1"/>
  <c r="B121" i="1"/>
  <c r="B112" i="1"/>
  <c r="B103" i="1"/>
  <c r="B86" i="1"/>
  <c r="B94" i="1"/>
  <c r="F131" i="1"/>
  <c r="D131" i="1"/>
  <c r="C131" i="1"/>
  <c r="E131" i="1"/>
  <c r="EJ48" i="1"/>
  <c r="DY8" i="1"/>
  <c r="DZ8" i="1" s="1"/>
  <c r="DY9" i="1"/>
  <c r="EA9" i="1" s="1"/>
  <c r="DY10" i="1"/>
  <c r="DY11" i="1"/>
  <c r="DZ11" i="1" s="1"/>
  <c r="DY12" i="1"/>
  <c r="EA12" i="1" s="1"/>
  <c r="DY13" i="1"/>
  <c r="DZ13" i="1" s="1"/>
  <c r="DY14" i="1"/>
  <c r="DZ14" i="1" s="1"/>
  <c r="DY15" i="1"/>
  <c r="DZ15" i="1" s="1"/>
  <c r="DY16" i="1"/>
  <c r="DZ16" i="1" s="1"/>
  <c r="DZ17" i="1"/>
  <c r="EA18" i="1"/>
  <c r="DZ20" i="1"/>
  <c r="DZ21" i="1"/>
  <c r="DY22" i="1"/>
  <c r="DZ22" i="1" s="1"/>
  <c r="DY23" i="1"/>
  <c r="DZ23" i="1" s="1"/>
  <c r="DY24" i="1"/>
  <c r="DZ24" i="1" s="1"/>
  <c r="DZ25" i="1"/>
  <c r="DY26" i="1"/>
  <c r="DZ26" i="1" s="1"/>
  <c r="DY27" i="1"/>
  <c r="EA27" i="1" s="1"/>
  <c r="DY28" i="1"/>
  <c r="DZ28" i="1" s="1"/>
  <c r="DY29" i="1"/>
  <c r="DZ29" i="1" s="1"/>
  <c r="DY30" i="1"/>
  <c r="DY31" i="1"/>
  <c r="DZ31" i="1" s="1"/>
  <c r="DY32" i="1"/>
  <c r="DZ32" i="1" s="1"/>
  <c r="DY33" i="1"/>
  <c r="DZ33" i="1" s="1"/>
  <c r="DY34" i="1"/>
  <c r="DZ34" i="1" s="1"/>
  <c r="DY35" i="1"/>
  <c r="EA35" i="1" s="1"/>
  <c r="DY36" i="1"/>
  <c r="EA36" i="1" s="1"/>
  <c r="DY37" i="1"/>
  <c r="DZ37" i="1" s="1"/>
  <c r="DY38" i="1"/>
  <c r="DZ38" i="1" s="1"/>
  <c r="DY39" i="1"/>
  <c r="DZ39" i="1" s="1"/>
  <c r="DY40" i="1"/>
  <c r="EA40" i="1" s="1"/>
  <c r="DY41" i="1"/>
  <c r="DZ41" i="1" s="1"/>
  <c r="DY42" i="1"/>
  <c r="DZ42" i="1" s="1"/>
  <c r="DY43" i="1"/>
  <c r="DZ43" i="1" s="1"/>
  <c r="DY44" i="1"/>
  <c r="EA44" i="1" s="1"/>
  <c r="DY45" i="1"/>
  <c r="DZ45" i="1" s="1"/>
  <c r="DY46" i="1"/>
  <c r="DZ46" i="1" s="1"/>
  <c r="DY47" i="1"/>
  <c r="DZ47" i="1" s="1"/>
  <c r="EC8" i="1"/>
  <c r="ED8" i="1" s="1"/>
  <c r="EC9" i="1"/>
  <c r="ED9" i="1" s="1"/>
  <c r="EC10" i="1"/>
  <c r="ED10" i="1" s="1"/>
  <c r="EC11" i="1"/>
  <c r="ED11" i="1" s="1"/>
  <c r="EC12" i="1"/>
  <c r="ED12" i="1" s="1"/>
  <c r="EC13" i="1"/>
  <c r="EE13" i="1" s="1"/>
  <c r="EC14" i="1"/>
  <c r="ED14" i="1" s="1"/>
  <c r="EC15" i="1"/>
  <c r="ED15" i="1" s="1"/>
  <c r="EC16" i="1"/>
  <c r="ED16" i="1" s="1"/>
  <c r="EC17" i="1"/>
  <c r="ED17" i="1" s="1"/>
  <c r="EC18" i="1"/>
  <c r="ED18" i="1" s="1"/>
  <c r="EC19" i="1"/>
  <c r="ED19" i="1" s="1"/>
  <c r="EC20" i="1"/>
  <c r="ED20" i="1" s="1"/>
  <c r="EC21" i="1"/>
  <c r="EE21" i="1" s="1"/>
  <c r="EC22" i="1"/>
  <c r="ED22" i="1" s="1"/>
  <c r="EC23" i="1"/>
  <c r="ED23" i="1" s="1"/>
  <c r="EC24" i="1"/>
  <c r="ED24" i="1" s="1"/>
  <c r="EC25" i="1"/>
  <c r="ED25" i="1" s="1"/>
  <c r="EC26" i="1"/>
  <c r="ED26" i="1" s="1"/>
  <c r="EC27" i="1"/>
  <c r="ED27" i="1" s="1"/>
  <c r="EC28" i="1"/>
  <c r="EE28" i="1" s="1"/>
  <c r="EC29" i="1"/>
  <c r="ED29" i="1" s="1"/>
  <c r="EC30" i="1"/>
  <c r="ED30" i="1" s="1"/>
  <c r="EC31" i="1"/>
  <c r="ED31" i="1" s="1"/>
  <c r="EC32" i="1"/>
  <c r="ED32" i="1" s="1"/>
  <c r="EC33" i="1"/>
  <c r="ED33" i="1" s="1"/>
  <c r="EC34" i="1"/>
  <c r="ED34" i="1" s="1"/>
  <c r="EC35" i="1"/>
  <c r="ED35" i="1" s="1"/>
  <c r="EC36" i="1"/>
  <c r="EE36" i="1" s="1"/>
  <c r="EC37" i="1"/>
  <c r="ED37" i="1" s="1"/>
  <c r="EC38" i="1"/>
  <c r="ED38" i="1" s="1"/>
  <c r="EC39" i="1"/>
  <c r="ED39" i="1" s="1"/>
  <c r="EC40" i="1"/>
  <c r="ED40" i="1" s="1"/>
  <c r="EC41" i="1"/>
  <c r="ED41" i="1" s="1"/>
  <c r="EC42" i="1"/>
  <c r="ED42" i="1" s="1"/>
  <c r="EC43" i="1"/>
  <c r="ED43" i="1" s="1"/>
  <c r="EC44" i="1"/>
  <c r="EE44" i="1" s="1"/>
  <c r="EC45" i="1"/>
  <c r="ED45" i="1" s="1"/>
  <c r="EC46" i="1"/>
  <c r="ED46" i="1" s="1"/>
  <c r="EC47" i="1"/>
  <c r="ED47" i="1" s="1"/>
  <c r="EC7" i="1"/>
  <c r="ED7" i="1" s="1"/>
  <c r="DY7" i="1"/>
  <c r="DZ7" i="1" s="1"/>
  <c r="HX44" i="1" l="1"/>
  <c r="EX44" i="1"/>
  <c r="HX40" i="1"/>
  <c r="EX40" i="1"/>
  <c r="HX36" i="1"/>
  <c r="EX36" i="1"/>
  <c r="HX35" i="1"/>
  <c r="EX35" i="1"/>
  <c r="HX27" i="1"/>
  <c r="EX27" i="1"/>
  <c r="HX18" i="1"/>
  <c r="EX18" i="1"/>
  <c r="HX12" i="1"/>
  <c r="EX12" i="1"/>
  <c r="HP44" i="1"/>
  <c r="ET44" i="1"/>
  <c r="HP36" i="1"/>
  <c r="ET36" i="1"/>
  <c r="HP28" i="1"/>
  <c r="ET28" i="1"/>
  <c r="HP21" i="1"/>
  <c r="ET21" i="1"/>
  <c r="HP13" i="1"/>
  <c r="ET13" i="1"/>
  <c r="EK48" i="1"/>
  <c r="NJ48" i="1"/>
  <c r="LZ48" i="1"/>
  <c r="KP48" i="1"/>
  <c r="JF48" i="1"/>
  <c r="JG48" i="1" s="1"/>
  <c r="QJ48" i="1"/>
  <c r="OB48" i="1"/>
  <c r="MR48" i="1"/>
  <c r="LH48" i="1"/>
  <c r="JX48" i="1"/>
  <c r="HV48" i="1"/>
  <c r="GL48" i="1"/>
  <c r="FB48" i="1"/>
  <c r="IN48" i="1"/>
  <c r="HD48" i="1"/>
  <c r="FT48" i="1"/>
  <c r="QH44" i="1"/>
  <c r="PX44" i="1"/>
  <c r="PV44" i="1"/>
  <c r="PT44" i="1"/>
  <c r="PD44" i="1"/>
  <c r="PJ44" i="1"/>
  <c r="PF44" i="1"/>
  <c r="PB44" i="1"/>
  <c r="ON44" i="1"/>
  <c r="OJ44" i="1"/>
  <c r="NT44" i="1"/>
  <c r="OL44" i="1"/>
  <c r="NV44" i="1"/>
  <c r="NR44" i="1"/>
  <c r="NH44" i="1"/>
  <c r="ND44" i="1"/>
  <c r="MZ44" i="1"/>
  <c r="NB44" i="1"/>
  <c r="MP44" i="1"/>
  <c r="ML44" i="1"/>
  <c r="MH44" i="1"/>
  <c r="LB44" i="1"/>
  <c r="KH44" i="1"/>
  <c r="JV44" i="1"/>
  <c r="MJ44" i="1"/>
  <c r="LX44" i="1"/>
  <c r="LP44" i="1"/>
  <c r="KX44" i="1"/>
  <c r="KN44" i="1"/>
  <c r="KJ44" i="1"/>
  <c r="JR44" i="1"/>
  <c r="IX44" i="1"/>
  <c r="JP44" i="1"/>
  <c r="JD44" i="1"/>
  <c r="IZ44" i="1"/>
  <c r="IV44" i="1"/>
  <c r="IL44" i="1"/>
  <c r="IH44" i="1"/>
  <c r="ID44" i="1"/>
  <c r="HN44" i="1"/>
  <c r="HB44" i="1"/>
  <c r="GX44" i="1"/>
  <c r="GT44" i="1"/>
  <c r="IF44" i="1"/>
  <c r="HT44" i="1"/>
  <c r="HL44" i="1"/>
  <c r="GV44" i="1"/>
  <c r="GJ44" i="1"/>
  <c r="GD44" i="1"/>
  <c r="FR44" i="1"/>
  <c r="FN44" i="1"/>
  <c r="FJ44" i="1"/>
  <c r="FK44" i="1" s="1"/>
  <c r="GF44" i="1"/>
  <c r="GB44" i="1"/>
  <c r="FL44" i="1"/>
  <c r="EZ44" i="1"/>
  <c r="EV44" i="1"/>
  <c r="ER44" i="1"/>
  <c r="QH36" i="1"/>
  <c r="PX36" i="1"/>
  <c r="PV36" i="1"/>
  <c r="PT36" i="1"/>
  <c r="PD36" i="1"/>
  <c r="PJ36" i="1"/>
  <c r="PF36" i="1"/>
  <c r="PB36" i="1"/>
  <c r="ON36" i="1"/>
  <c r="OJ36" i="1"/>
  <c r="NT36" i="1"/>
  <c r="OL36" i="1"/>
  <c r="NV36" i="1"/>
  <c r="NR36" i="1"/>
  <c r="NH36" i="1"/>
  <c r="ND36" i="1"/>
  <c r="MZ36" i="1"/>
  <c r="NB36" i="1"/>
  <c r="MP36" i="1"/>
  <c r="ML36" i="1"/>
  <c r="MH36" i="1"/>
  <c r="LB36" i="1"/>
  <c r="KH36" i="1"/>
  <c r="JV36" i="1"/>
  <c r="MJ36" i="1"/>
  <c r="LX36" i="1"/>
  <c r="LP36" i="1"/>
  <c r="KX36" i="1"/>
  <c r="KN36" i="1"/>
  <c r="KJ36" i="1"/>
  <c r="JR36" i="1"/>
  <c r="IX36" i="1"/>
  <c r="JP36" i="1"/>
  <c r="JD36" i="1"/>
  <c r="IZ36" i="1"/>
  <c r="IV36" i="1"/>
  <c r="IL36" i="1"/>
  <c r="IH36" i="1"/>
  <c r="ID36" i="1"/>
  <c r="HN36" i="1"/>
  <c r="HB36" i="1"/>
  <c r="GX36" i="1"/>
  <c r="GT36" i="1"/>
  <c r="IF36" i="1"/>
  <c r="HT36" i="1"/>
  <c r="HL36" i="1"/>
  <c r="GV36" i="1"/>
  <c r="GJ36" i="1"/>
  <c r="GD36" i="1"/>
  <c r="FR36" i="1"/>
  <c r="FN36" i="1"/>
  <c r="FJ36" i="1"/>
  <c r="FK36" i="1" s="1"/>
  <c r="GF36" i="1"/>
  <c r="GG36" i="1" s="1"/>
  <c r="GB36" i="1"/>
  <c r="FL36" i="1"/>
  <c r="EZ36" i="1"/>
  <c r="EV36" i="1"/>
  <c r="ER36" i="1"/>
  <c r="QH28" i="1"/>
  <c r="PX28" i="1"/>
  <c r="PV28" i="1"/>
  <c r="PT28" i="1"/>
  <c r="PD28" i="1"/>
  <c r="PJ28" i="1"/>
  <c r="PF28" i="1"/>
  <c r="PB28" i="1"/>
  <c r="ON28" i="1"/>
  <c r="OJ28" i="1"/>
  <c r="NT28" i="1"/>
  <c r="OL28" i="1"/>
  <c r="NV28" i="1"/>
  <c r="NR28" i="1"/>
  <c r="NH28" i="1"/>
  <c r="ND28" i="1"/>
  <c r="MZ28" i="1"/>
  <c r="NB28" i="1"/>
  <c r="MP28" i="1"/>
  <c r="ML28" i="1"/>
  <c r="MH28" i="1"/>
  <c r="LB28" i="1"/>
  <c r="KH28" i="1"/>
  <c r="JV28" i="1"/>
  <c r="MJ28" i="1"/>
  <c r="LX28" i="1"/>
  <c r="LP28" i="1"/>
  <c r="KX28" i="1"/>
  <c r="KN28" i="1"/>
  <c r="KJ28" i="1"/>
  <c r="JR28" i="1"/>
  <c r="IX28" i="1"/>
  <c r="JP28" i="1"/>
  <c r="JD28" i="1"/>
  <c r="IZ28" i="1"/>
  <c r="IV28" i="1"/>
  <c r="IL28" i="1"/>
  <c r="IH28" i="1"/>
  <c r="ID28" i="1"/>
  <c r="HN28" i="1"/>
  <c r="HB28" i="1"/>
  <c r="GX28" i="1"/>
  <c r="GT28" i="1"/>
  <c r="IF28" i="1"/>
  <c r="HT28" i="1"/>
  <c r="HL28" i="1"/>
  <c r="GV28" i="1"/>
  <c r="GJ28" i="1"/>
  <c r="GD28" i="1"/>
  <c r="FR28" i="1"/>
  <c r="FN28" i="1"/>
  <c r="FJ28" i="1"/>
  <c r="FK28" i="1" s="1"/>
  <c r="GF28" i="1"/>
  <c r="GG28" i="1" s="1"/>
  <c r="GB28" i="1"/>
  <c r="FL28" i="1"/>
  <c r="EZ28" i="1"/>
  <c r="EV28" i="1"/>
  <c r="ER28" i="1"/>
  <c r="QF44" i="1"/>
  <c r="PZ44" i="1"/>
  <c r="PR44" i="1"/>
  <c r="PP44" i="1"/>
  <c r="PH44" i="1"/>
  <c r="PN44" i="1"/>
  <c r="OZ44" i="1"/>
  <c r="OX44" i="1"/>
  <c r="OF44" i="1"/>
  <c r="NP44" i="1"/>
  <c r="OV44" i="1"/>
  <c r="OH44" i="1"/>
  <c r="OD44" i="1"/>
  <c r="NL44" i="1"/>
  <c r="MV44" i="1"/>
  <c r="MN44" i="1"/>
  <c r="NN44" i="1"/>
  <c r="NF44" i="1"/>
  <c r="MX44" i="1"/>
  <c r="MT44" i="1"/>
  <c r="MD44" i="1"/>
  <c r="LV44" i="1"/>
  <c r="LJ44" i="1"/>
  <c r="KV44" i="1"/>
  <c r="KL44" i="1"/>
  <c r="KB44" i="1"/>
  <c r="MF44" i="1"/>
  <c r="MB44" i="1"/>
  <c r="KR44" i="1"/>
  <c r="KD44" i="1"/>
  <c r="JZ44" i="1"/>
  <c r="JT44" i="1"/>
  <c r="JN44" i="1"/>
  <c r="JJ44" i="1"/>
  <c r="JB44" i="1"/>
  <c r="IT44" i="1"/>
  <c r="IP44" i="1"/>
  <c r="JL44" i="1"/>
  <c r="JH44" i="1"/>
  <c r="IR44" i="1"/>
  <c r="HZ44" i="1"/>
  <c r="HR44" i="1"/>
  <c r="HJ44" i="1"/>
  <c r="HF44" i="1"/>
  <c r="GP44" i="1"/>
  <c r="IJ44" i="1"/>
  <c r="IB44" i="1"/>
  <c r="HH44" i="1"/>
  <c r="GZ44" i="1"/>
  <c r="GR44" i="1"/>
  <c r="GN44" i="1"/>
  <c r="GH44" i="1"/>
  <c r="GI44" i="1" s="1"/>
  <c r="FZ44" i="1"/>
  <c r="FV44" i="1"/>
  <c r="EP44" i="1"/>
  <c r="EL44" i="1"/>
  <c r="EM44" i="1" s="1"/>
  <c r="FX44" i="1"/>
  <c r="FP44" i="1"/>
  <c r="FH44" i="1"/>
  <c r="FI44" i="1" s="1"/>
  <c r="FF44" i="1"/>
  <c r="FG44" i="1" s="1"/>
  <c r="FD44" i="1"/>
  <c r="FE44" i="1" s="1"/>
  <c r="EN44" i="1"/>
  <c r="QF40" i="1"/>
  <c r="QG40" i="1" s="1"/>
  <c r="PZ40" i="1"/>
  <c r="QA40" i="1" s="1"/>
  <c r="PR40" i="1"/>
  <c r="PP40" i="1"/>
  <c r="PH40" i="1"/>
  <c r="PI40" i="1" s="1"/>
  <c r="PN40" i="1"/>
  <c r="OZ40" i="1"/>
  <c r="PA40" i="1" s="1"/>
  <c r="OX40" i="1"/>
  <c r="OY40" i="1" s="1"/>
  <c r="OF40" i="1"/>
  <c r="OG40" i="1" s="1"/>
  <c r="NP40" i="1"/>
  <c r="NQ40" i="1" s="1"/>
  <c r="OV40" i="1"/>
  <c r="OW40" i="1" s="1"/>
  <c r="OH40" i="1"/>
  <c r="OI40" i="1" s="1"/>
  <c r="OD40" i="1"/>
  <c r="OE40" i="1" s="1"/>
  <c r="NL40" i="1"/>
  <c r="NM40" i="1" s="1"/>
  <c r="MV40" i="1"/>
  <c r="MW40" i="1" s="1"/>
  <c r="MN40" i="1"/>
  <c r="MO40" i="1" s="1"/>
  <c r="NN40" i="1"/>
  <c r="NF40" i="1"/>
  <c r="MX40" i="1"/>
  <c r="MY40" i="1" s="1"/>
  <c r="MT40" i="1"/>
  <c r="MU40" i="1" s="1"/>
  <c r="MD40" i="1"/>
  <c r="ME40" i="1" s="1"/>
  <c r="LV40" i="1"/>
  <c r="LW40" i="1" s="1"/>
  <c r="LJ40" i="1"/>
  <c r="KV40" i="1"/>
  <c r="KW40" i="1" s="1"/>
  <c r="KL40" i="1"/>
  <c r="KB40" i="1"/>
  <c r="MF40" i="1"/>
  <c r="MG40" i="1" s="1"/>
  <c r="MB40" i="1"/>
  <c r="LE40" i="1"/>
  <c r="KR40" i="1"/>
  <c r="KS40" i="1" s="1"/>
  <c r="KD40" i="1"/>
  <c r="KE40" i="1" s="1"/>
  <c r="JZ40" i="1"/>
  <c r="KA40" i="1" s="1"/>
  <c r="JT40" i="1"/>
  <c r="JN40" i="1"/>
  <c r="JO40" i="1" s="1"/>
  <c r="JJ40" i="1"/>
  <c r="JK40" i="1" s="1"/>
  <c r="JB40" i="1"/>
  <c r="IT40" i="1"/>
  <c r="IU40" i="1" s="1"/>
  <c r="IP40" i="1"/>
  <c r="JL40" i="1"/>
  <c r="JH40" i="1"/>
  <c r="IR40" i="1"/>
  <c r="HZ40" i="1"/>
  <c r="IA40" i="1" s="1"/>
  <c r="HR40" i="1"/>
  <c r="HS40" i="1" s="1"/>
  <c r="HJ40" i="1"/>
  <c r="HK40" i="1" s="1"/>
  <c r="HF40" i="1"/>
  <c r="HG40" i="1" s="1"/>
  <c r="GP40" i="1"/>
  <c r="GQ40" i="1" s="1"/>
  <c r="IJ40" i="1"/>
  <c r="IK40" i="1" s="1"/>
  <c r="IB40" i="1"/>
  <c r="IC40" i="1" s="1"/>
  <c r="HH40" i="1"/>
  <c r="HI40" i="1" s="1"/>
  <c r="GZ40" i="1"/>
  <c r="HA40" i="1" s="1"/>
  <c r="GR40" i="1"/>
  <c r="GN40" i="1"/>
  <c r="GH40" i="1"/>
  <c r="GI40" i="1" s="1"/>
  <c r="FZ40" i="1"/>
  <c r="FV40" i="1"/>
  <c r="EP40" i="1"/>
  <c r="EL40" i="1"/>
  <c r="EM40" i="1" s="1"/>
  <c r="FX40" i="1"/>
  <c r="FP40" i="1"/>
  <c r="FH40" i="1"/>
  <c r="FI40" i="1" s="1"/>
  <c r="FF40" i="1"/>
  <c r="FG40" i="1" s="1"/>
  <c r="FD40" i="1"/>
  <c r="FE40" i="1" s="1"/>
  <c r="EN40" i="1"/>
  <c r="QF36" i="1"/>
  <c r="PZ36" i="1"/>
  <c r="PR36" i="1"/>
  <c r="PP36" i="1"/>
  <c r="PH36" i="1"/>
  <c r="PN36" i="1"/>
  <c r="OZ36" i="1"/>
  <c r="OX36" i="1"/>
  <c r="OF36" i="1"/>
  <c r="NP36" i="1"/>
  <c r="OV36" i="1"/>
  <c r="OH36" i="1"/>
  <c r="OD36" i="1"/>
  <c r="NL36" i="1"/>
  <c r="MV36" i="1"/>
  <c r="MN36" i="1"/>
  <c r="NN36" i="1"/>
  <c r="NF36" i="1"/>
  <c r="MX36" i="1"/>
  <c r="MT36" i="1"/>
  <c r="MD36" i="1"/>
  <c r="LV36" i="1"/>
  <c r="LJ36" i="1"/>
  <c r="KV36" i="1"/>
  <c r="KL36" i="1"/>
  <c r="KB36" i="1"/>
  <c r="MF36" i="1"/>
  <c r="MB36" i="1"/>
  <c r="KR36" i="1"/>
  <c r="KD36" i="1"/>
  <c r="JZ36" i="1"/>
  <c r="JT36" i="1"/>
  <c r="JN36" i="1"/>
  <c r="JJ36" i="1"/>
  <c r="JB36" i="1"/>
  <c r="IT36" i="1"/>
  <c r="IP36" i="1"/>
  <c r="JL36" i="1"/>
  <c r="JH36" i="1"/>
  <c r="IR36" i="1"/>
  <c r="HZ36" i="1"/>
  <c r="HR36" i="1"/>
  <c r="HJ36" i="1"/>
  <c r="HF36" i="1"/>
  <c r="GP36" i="1"/>
  <c r="IJ36" i="1"/>
  <c r="IB36" i="1"/>
  <c r="HH36" i="1"/>
  <c r="GZ36" i="1"/>
  <c r="GR36" i="1"/>
  <c r="GN36" i="1"/>
  <c r="GH36" i="1"/>
  <c r="FZ36" i="1"/>
  <c r="GA36" i="1" s="1"/>
  <c r="FV36" i="1"/>
  <c r="EP36" i="1"/>
  <c r="EL36" i="1"/>
  <c r="EM36" i="1" s="1"/>
  <c r="FX36" i="1"/>
  <c r="FP36" i="1"/>
  <c r="FH36" i="1"/>
  <c r="FI36" i="1" s="1"/>
  <c r="FF36" i="1"/>
  <c r="FG36" i="1" s="1"/>
  <c r="FD36" i="1"/>
  <c r="FE36" i="1" s="1"/>
  <c r="EN36" i="1"/>
  <c r="QF9" i="1"/>
  <c r="QG9" i="1" s="1"/>
  <c r="PZ9" i="1"/>
  <c r="QA9" i="1" s="1"/>
  <c r="PP9" i="1"/>
  <c r="PR9" i="1"/>
  <c r="PS9" i="1" s="1"/>
  <c r="PN9" i="1"/>
  <c r="OX9" i="1"/>
  <c r="OY9" i="1" s="1"/>
  <c r="PH9" i="1"/>
  <c r="OZ9" i="1"/>
  <c r="PA9" i="1" s="1"/>
  <c r="OV9" i="1"/>
  <c r="OQ9" i="1"/>
  <c r="OH9" i="1"/>
  <c r="OD9" i="1"/>
  <c r="OE9" i="1" s="1"/>
  <c r="OF9" i="1"/>
  <c r="OG9" i="1" s="1"/>
  <c r="NP9" i="1"/>
  <c r="NN9" i="1"/>
  <c r="NO9" i="1" s="1"/>
  <c r="NF9" i="1"/>
  <c r="MX9" i="1"/>
  <c r="MT9" i="1"/>
  <c r="NL9" i="1"/>
  <c r="NM9" i="1" s="1"/>
  <c r="MV9" i="1"/>
  <c r="MW9" i="1" s="1"/>
  <c r="MN9" i="1"/>
  <c r="MO9" i="1" s="1"/>
  <c r="MF9" i="1"/>
  <c r="MB9" i="1"/>
  <c r="MC9" i="1" s="1"/>
  <c r="KR9" i="1"/>
  <c r="KS9" i="1" s="1"/>
  <c r="KD9" i="1"/>
  <c r="JZ9" i="1"/>
  <c r="KA9" i="1" s="1"/>
  <c r="MD9" i="1"/>
  <c r="LV9" i="1"/>
  <c r="LW9" i="1" s="1"/>
  <c r="LJ9" i="1"/>
  <c r="LK9" i="1" s="1"/>
  <c r="KV9" i="1"/>
  <c r="KW9" i="1" s="1"/>
  <c r="KL9" i="1"/>
  <c r="KB9" i="1"/>
  <c r="KC9" i="1" s="1"/>
  <c r="JT9" i="1"/>
  <c r="JL9" i="1"/>
  <c r="JH9" i="1"/>
  <c r="IR9" i="1"/>
  <c r="IS9" i="1" s="1"/>
  <c r="JN9" i="1"/>
  <c r="JJ9" i="1"/>
  <c r="JB9" i="1"/>
  <c r="IT9" i="1"/>
  <c r="IP9" i="1"/>
  <c r="IJ9" i="1"/>
  <c r="IK9" i="1" s="1"/>
  <c r="IB9" i="1"/>
  <c r="HX9" i="1"/>
  <c r="HH9" i="1"/>
  <c r="GZ9" i="1"/>
  <c r="HA9" i="1" s="1"/>
  <c r="GR9" i="1"/>
  <c r="GN9" i="1"/>
  <c r="HZ9" i="1"/>
  <c r="HR9" i="1"/>
  <c r="HJ9" i="1"/>
  <c r="HF9" i="1"/>
  <c r="HG9" i="1" s="1"/>
  <c r="GP9" i="1"/>
  <c r="FX9" i="1"/>
  <c r="FP9" i="1"/>
  <c r="FH9" i="1"/>
  <c r="FI9" i="1" s="1"/>
  <c r="FF9" i="1"/>
  <c r="FG9" i="1" s="1"/>
  <c r="FD9" i="1"/>
  <c r="FE9" i="1" s="1"/>
  <c r="EN9" i="1"/>
  <c r="GH9" i="1"/>
  <c r="GI9" i="1" s="1"/>
  <c r="FZ9" i="1"/>
  <c r="FV9" i="1"/>
  <c r="EX9" i="1"/>
  <c r="EP9" i="1"/>
  <c r="EL9" i="1"/>
  <c r="EM9" i="1" s="1"/>
  <c r="QH21" i="1"/>
  <c r="PX21" i="1"/>
  <c r="PY21" i="1" s="1"/>
  <c r="PT21" i="1"/>
  <c r="PV21" i="1"/>
  <c r="PW21" i="1" s="1"/>
  <c r="PJ21" i="1"/>
  <c r="PF21" i="1"/>
  <c r="PG21" i="1" s="1"/>
  <c r="PB21" i="1"/>
  <c r="PD21" i="1"/>
  <c r="OL21" i="1"/>
  <c r="NV21" i="1"/>
  <c r="NR21" i="1"/>
  <c r="NS21" i="1" s="1"/>
  <c r="ON21" i="1"/>
  <c r="OO21" i="1" s="1"/>
  <c r="OJ21" i="1"/>
  <c r="NT21" i="1"/>
  <c r="NU21" i="1" s="1"/>
  <c r="NB21" i="1"/>
  <c r="MP21" i="1"/>
  <c r="NH21" i="1"/>
  <c r="ND21" i="1"/>
  <c r="MZ21" i="1"/>
  <c r="MJ21" i="1"/>
  <c r="MK21" i="1" s="1"/>
  <c r="LX21" i="1"/>
  <c r="LP21" i="1"/>
  <c r="KX21" i="1"/>
  <c r="KN21" i="1"/>
  <c r="KJ21" i="1"/>
  <c r="ML21" i="1"/>
  <c r="MM21" i="1" s="1"/>
  <c r="MH21" i="1"/>
  <c r="LB21" i="1"/>
  <c r="KH21" i="1"/>
  <c r="JV21" i="1"/>
  <c r="JP21" i="1"/>
  <c r="JD21" i="1"/>
  <c r="IZ21" i="1"/>
  <c r="IV21" i="1"/>
  <c r="JR21" i="1"/>
  <c r="JS21" i="1" s="1"/>
  <c r="IX21" i="1"/>
  <c r="IF21" i="1"/>
  <c r="IG21" i="1" s="1"/>
  <c r="HT21" i="1"/>
  <c r="HL21" i="1"/>
  <c r="HM21" i="1" s="1"/>
  <c r="GV21" i="1"/>
  <c r="IL21" i="1"/>
  <c r="IM21" i="1" s="1"/>
  <c r="IH21" i="1"/>
  <c r="ID21" i="1"/>
  <c r="HN21" i="1"/>
  <c r="HB21" i="1"/>
  <c r="HC21" i="1" s="1"/>
  <c r="GX21" i="1"/>
  <c r="GT21" i="1"/>
  <c r="GJ21" i="1"/>
  <c r="GK21" i="1" s="1"/>
  <c r="GF21" i="1"/>
  <c r="GB21" i="1"/>
  <c r="FL21" i="1"/>
  <c r="EZ21" i="1"/>
  <c r="EV21" i="1"/>
  <c r="ER21" i="1"/>
  <c r="GD21" i="1"/>
  <c r="FR21" i="1"/>
  <c r="FN21" i="1"/>
  <c r="FJ21" i="1"/>
  <c r="FK21" i="1" s="1"/>
  <c r="QH13" i="1"/>
  <c r="QI13" i="1" s="1"/>
  <c r="PX13" i="1"/>
  <c r="PY13" i="1" s="1"/>
  <c r="PT13" i="1"/>
  <c r="PV13" i="1"/>
  <c r="PW13" i="1" s="1"/>
  <c r="PJ13" i="1"/>
  <c r="PF13" i="1"/>
  <c r="PB13" i="1"/>
  <c r="PD13" i="1"/>
  <c r="PE13" i="1" s="1"/>
  <c r="OL13" i="1"/>
  <c r="NV13" i="1"/>
  <c r="NR13" i="1"/>
  <c r="NS13" i="1" s="1"/>
  <c r="ON13" i="1"/>
  <c r="OO13" i="1" s="1"/>
  <c r="OJ13" i="1"/>
  <c r="NT13" i="1"/>
  <c r="NU13" i="1" s="1"/>
  <c r="NB13" i="1"/>
  <c r="MP13" i="1"/>
  <c r="NH13" i="1"/>
  <c r="ND13" i="1"/>
  <c r="NE13" i="1" s="1"/>
  <c r="MZ13" i="1"/>
  <c r="MJ13" i="1"/>
  <c r="MK13" i="1" s="1"/>
  <c r="LX13" i="1"/>
  <c r="LP13" i="1"/>
  <c r="LQ13" i="1" s="1"/>
  <c r="KX13" i="1"/>
  <c r="KN13" i="1"/>
  <c r="KO13" i="1" s="1"/>
  <c r="KJ13" i="1"/>
  <c r="ML13" i="1"/>
  <c r="MM13" i="1" s="1"/>
  <c r="MH13" i="1"/>
  <c r="LF13" i="1"/>
  <c r="LB13" i="1"/>
  <c r="KH13" i="1"/>
  <c r="KI13" i="1" s="1"/>
  <c r="JV13" i="1"/>
  <c r="JP13" i="1"/>
  <c r="JD13" i="1"/>
  <c r="IZ13" i="1"/>
  <c r="IV13" i="1"/>
  <c r="JR13" i="1"/>
  <c r="JS13" i="1" s="1"/>
  <c r="IX13" i="1"/>
  <c r="IF13" i="1"/>
  <c r="IG13" i="1" s="1"/>
  <c r="HT13" i="1"/>
  <c r="HQ13" i="1"/>
  <c r="HL13" i="1"/>
  <c r="GV13" i="1"/>
  <c r="GW13" i="1" s="1"/>
  <c r="IL13" i="1"/>
  <c r="IH13" i="1"/>
  <c r="ID13" i="1"/>
  <c r="HN13" i="1"/>
  <c r="HO13" i="1" s="1"/>
  <c r="HB13" i="1"/>
  <c r="GX13" i="1"/>
  <c r="GY13" i="1" s="1"/>
  <c r="GT13" i="1"/>
  <c r="GJ13" i="1"/>
  <c r="GK13" i="1" s="1"/>
  <c r="GF13" i="1"/>
  <c r="GB13" i="1"/>
  <c r="FL13" i="1"/>
  <c r="EZ13" i="1"/>
  <c r="EV13" i="1"/>
  <c r="ER13" i="1"/>
  <c r="GD13" i="1"/>
  <c r="FR13" i="1"/>
  <c r="FN13" i="1"/>
  <c r="FJ13" i="1"/>
  <c r="FK13" i="1" s="1"/>
  <c r="QF35" i="1"/>
  <c r="PZ35" i="1"/>
  <c r="PP35" i="1"/>
  <c r="PR35" i="1"/>
  <c r="PS35" i="1" s="1"/>
  <c r="PN35" i="1"/>
  <c r="PH35" i="1"/>
  <c r="OX35" i="1"/>
  <c r="OZ35" i="1"/>
  <c r="OV35" i="1"/>
  <c r="OH35" i="1"/>
  <c r="OD35" i="1"/>
  <c r="OF35" i="1"/>
  <c r="NP35" i="1"/>
  <c r="NN35" i="1"/>
  <c r="NF35" i="1"/>
  <c r="MX35" i="1"/>
  <c r="MT35" i="1"/>
  <c r="NL35" i="1"/>
  <c r="MV35" i="1"/>
  <c r="MN35" i="1"/>
  <c r="MF35" i="1"/>
  <c r="MB35" i="1"/>
  <c r="KR35" i="1"/>
  <c r="KD35" i="1"/>
  <c r="JZ35" i="1"/>
  <c r="JT35" i="1"/>
  <c r="MD35" i="1"/>
  <c r="ME35" i="1" s="1"/>
  <c r="LV35" i="1"/>
  <c r="LJ35" i="1"/>
  <c r="KV35" i="1"/>
  <c r="KL35" i="1"/>
  <c r="KB35" i="1"/>
  <c r="JL35" i="1"/>
  <c r="JH35" i="1"/>
  <c r="IR35" i="1"/>
  <c r="JN35" i="1"/>
  <c r="JJ35" i="1"/>
  <c r="JB35" i="1"/>
  <c r="IT35" i="1"/>
  <c r="IP35" i="1"/>
  <c r="IJ35" i="1"/>
  <c r="IB35" i="1"/>
  <c r="HH35" i="1"/>
  <c r="GZ35" i="1"/>
  <c r="GR35" i="1"/>
  <c r="GN35" i="1"/>
  <c r="HZ35" i="1"/>
  <c r="HR35" i="1"/>
  <c r="HJ35" i="1"/>
  <c r="HF35" i="1"/>
  <c r="GP35" i="1"/>
  <c r="GQ35" i="1" s="1"/>
  <c r="FX35" i="1"/>
  <c r="FP35" i="1"/>
  <c r="FH35" i="1"/>
  <c r="FI35" i="1" s="1"/>
  <c r="FF35" i="1"/>
  <c r="FG35" i="1" s="1"/>
  <c r="FD35" i="1"/>
  <c r="FE35" i="1" s="1"/>
  <c r="EN35" i="1"/>
  <c r="GH35" i="1"/>
  <c r="FZ35" i="1"/>
  <c r="FV35" i="1"/>
  <c r="EP35" i="1"/>
  <c r="EL35" i="1"/>
  <c r="EM35" i="1" s="1"/>
  <c r="QF27" i="1"/>
  <c r="PZ27" i="1"/>
  <c r="PP27" i="1"/>
  <c r="PR27" i="1"/>
  <c r="PN27" i="1"/>
  <c r="PO27" i="1" s="1"/>
  <c r="PH27" i="1"/>
  <c r="OX27" i="1"/>
  <c r="OZ27" i="1"/>
  <c r="OV27" i="1"/>
  <c r="OH27" i="1"/>
  <c r="OD27" i="1"/>
  <c r="OF27" i="1"/>
  <c r="NP27" i="1"/>
  <c r="NN27" i="1"/>
  <c r="NF27" i="1"/>
  <c r="MX27" i="1"/>
  <c r="MT27" i="1"/>
  <c r="NL27" i="1"/>
  <c r="MV27" i="1"/>
  <c r="MN27" i="1"/>
  <c r="MF27" i="1"/>
  <c r="MB27" i="1"/>
  <c r="KR27" i="1"/>
  <c r="KD27" i="1"/>
  <c r="JZ27" i="1"/>
  <c r="JT27" i="1"/>
  <c r="MD27" i="1"/>
  <c r="LV27" i="1"/>
  <c r="LJ27" i="1"/>
  <c r="KV27" i="1"/>
  <c r="KL27" i="1"/>
  <c r="KB27" i="1"/>
  <c r="JL27" i="1"/>
  <c r="JH27" i="1"/>
  <c r="IR27" i="1"/>
  <c r="JN27" i="1"/>
  <c r="JJ27" i="1"/>
  <c r="JB27" i="1"/>
  <c r="IT27" i="1"/>
  <c r="IP27" i="1"/>
  <c r="IJ27" i="1"/>
  <c r="IB27" i="1"/>
  <c r="HH27" i="1"/>
  <c r="GZ27" i="1"/>
  <c r="HA27" i="1" s="1"/>
  <c r="GR27" i="1"/>
  <c r="GN27" i="1"/>
  <c r="HZ27" i="1"/>
  <c r="HR27" i="1"/>
  <c r="HJ27" i="1"/>
  <c r="HF27" i="1"/>
  <c r="GP27" i="1"/>
  <c r="FX27" i="1"/>
  <c r="FY27" i="1" s="1"/>
  <c r="FP27" i="1"/>
  <c r="FH27" i="1"/>
  <c r="FI27" i="1" s="1"/>
  <c r="FF27" i="1"/>
  <c r="FG27" i="1" s="1"/>
  <c r="FD27" i="1"/>
  <c r="FE27" i="1" s="1"/>
  <c r="EN27" i="1"/>
  <c r="EO27" i="1" s="1"/>
  <c r="GH27" i="1"/>
  <c r="GI27" i="1" s="1"/>
  <c r="FZ27" i="1"/>
  <c r="GA27" i="1" s="1"/>
  <c r="FV27" i="1"/>
  <c r="FW27" i="1" s="1"/>
  <c r="EP27" i="1"/>
  <c r="EL27" i="1"/>
  <c r="EM27" i="1" s="1"/>
  <c r="QF18" i="1"/>
  <c r="PZ18" i="1"/>
  <c r="PR18" i="1"/>
  <c r="PP18" i="1"/>
  <c r="PH18" i="1"/>
  <c r="OZ18" i="1"/>
  <c r="PN18" i="1"/>
  <c r="OX18" i="1"/>
  <c r="OV18" i="1"/>
  <c r="OF18" i="1"/>
  <c r="OH18" i="1"/>
  <c r="OD18" i="1"/>
  <c r="NL18" i="1"/>
  <c r="MV18" i="1"/>
  <c r="MN18" i="1"/>
  <c r="NP18" i="1"/>
  <c r="NN18" i="1"/>
  <c r="NF18" i="1"/>
  <c r="MX18" i="1"/>
  <c r="MT18" i="1"/>
  <c r="MD18" i="1"/>
  <c r="LV18" i="1"/>
  <c r="LJ18" i="1"/>
  <c r="KV18" i="1"/>
  <c r="KL18" i="1"/>
  <c r="KB18" i="1"/>
  <c r="MF18" i="1"/>
  <c r="MB18" i="1"/>
  <c r="KR18" i="1"/>
  <c r="KD18" i="1"/>
  <c r="JZ18" i="1"/>
  <c r="JN18" i="1"/>
  <c r="JJ18" i="1"/>
  <c r="JB18" i="1"/>
  <c r="IT18" i="1"/>
  <c r="IP18" i="1"/>
  <c r="JT18" i="1"/>
  <c r="JL18" i="1"/>
  <c r="JH18" i="1"/>
  <c r="IR18" i="1"/>
  <c r="HZ18" i="1"/>
  <c r="HR18" i="1"/>
  <c r="HJ18" i="1"/>
  <c r="HF18" i="1"/>
  <c r="GP18" i="1"/>
  <c r="IJ18" i="1"/>
  <c r="IB18" i="1"/>
  <c r="HH18" i="1"/>
  <c r="GZ18" i="1"/>
  <c r="GR18" i="1"/>
  <c r="GN18" i="1"/>
  <c r="GH18" i="1"/>
  <c r="FZ18" i="1"/>
  <c r="GA18" i="1" s="1"/>
  <c r="FV18" i="1"/>
  <c r="EP18" i="1"/>
  <c r="EL18" i="1"/>
  <c r="EM18" i="1" s="1"/>
  <c r="FX18" i="1"/>
  <c r="FY18" i="1" s="1"/>
  <c r="FP18" i="1"/>
  <c r="FH18" i="1"/>
  <c r="FI18" i="1" s="1"/>
  <c r="FF18" i="1"/>
  <c r="FG18" i="1" s="1"/>
  <c r="FD18" i="1"/>
  <c r="FE18" i="1" s="1"/>
  <c r="EN18" i="1"/>
  <c r="QF12" i="1"/>
  <c r="QG12" i="1" s="1"/>
  <c r="PZ12" i="1"/>
  <c r="PR12" i="1"/>
  <c r="PS12" i="1" s="1"/>
  <c r="PP12" i="1"/>
  <c r="PH12" i="1"/>
  <c r="PI12" i="1" s="1"/>
  <c r="PN12" i="1"/>
  <c r="PO12" i="1" s="1"/>
  <c r="OZ12" i="1"/>
  <c r="OX12" i="1"/>
  <c r="OF12" i="1"/>
  <c r="OV12" i="1"/>
  <c r="OH12" i="1"/>
  <c r="OI12" i="1" s="1"/>
  <c r="OD12" i="1"/>
  <c r="NP12" i="1"/>
  <c r="NL12" i="1"/>
  <c r="MV12" i="1"/>
  <c r="MW12" i="1" s="1"/>
  <c r="MN12" i="1"/>
  <c r="NN12" i="1"/>
  <c r="NO12" i="1" s="1"/>
  <c r="NF12" i="1"/>
  <c r="MX12" i="1"/>
  <c r="MY12" i="1" s="1"/>
  <c r="MT12" i="1"/>
  <c r="MD12" i="1"/>
  <c r="LV12" i="1"/>
  <c r="LJ12" i="1"/>
  <c r="LK12" i="1" s="1"/>
  <c r="KV12" i="1"/>
  <c r="KL12" i="1"/>
  <c r="KM12" i="1" s="1"/>
  <c r="KB12" i="1"/>
  <c r="MF12" i="1"/>
  <c r="MG12" i="1" s="1"/>
  <c r="MB12" i="1"/>
  <c r="LE12" i="1"/>
  <c r="KR12" i="1"/>
  <c r="KD12" i="1"/>
  <c r="JZ12" i="1"/>
  <c r="JN12" i="1"/>
  <c r="JJ12" i="1"/>
  <c r="JB12" i="1"/>
  <c r="IT12" i="1"/>
  <c r="IP12" i="1"/>
  <c r="IQ12" i="1" s="1"/>
  <c r="JT12" i="1"/>
  <c r="JL12" i="1"/>
  <c r="JM12" i="1" s="1"/>
  <c r="JH12" i="1"/>
  <c r="IR12" i="1"/>
  <c r="HZ12" i="1"/>
  <c r="HR12" i="1"/>
  <c r="HJ12" i="1"/>
  <c r="HF12" i="1"/>
  <c r="HG12" i="1" s="1"/>
  <c r="GP12" i="1"/>
  <c r="IJ12" i="1"/>
  <c r="IB12" i="1"/>
  <c r="HH12" i="1"/>
  <c r="GZ12" i="1"/>
  <c r="GR12" i="1"/>
  <c r="GN12" i="1"/>
  <c r="GH12" i="1"/>
  <c r="FZ12" i="1"/>
  <c r="FV12" i="1"/>
  <c r="FW12" i="1" s="1"/>
  <c r="EP12" i="1"/>
  <c r="EL12" i="1"/>
  <c r="EM12" i="1" s="1"/>
  <c r="FX12" i="1"/>
  <c r="FY12" i="1" s="1"/>
  <c r="FP12" i="1"/>
  <c r="FH12" i="1"/>
  <c r="FI12" i="1" s="1"/>
  <c r="FF12" i="1"/>
  <c r="FG12" i="1" s="1"/>
  <c r="FD12" i="1"/>
  <c r="FE12" i="1" s="1"/>
  <c r="EN12" i="1"/>
  <c r="H100" i="1"/>
  <c r="H103" i="1" s="1"/>
  <c r="H113" i="1" s="1"/>
  <c r="DZ19" i="1"/>
  <c r="DY57" i="1"/>
  <c r="EA10" i="1"/>
  <c r="EA57" i="1"/>
  <c r="DZ30" i="1"/>
  <c r="H252" i="1"/>
  <c r="H172" i="1"/>
  <c r="H225" i="1"/>
  <c r="H182" i="1"/>
  <c r="H195" i="1"/>
  <c r="H230" i="1"/>
  <c r="H233" i="1" s="1"/>
  <c r="H147" i="1"/>
  <c r="GK44" i="1"/>
  <c r="FY48" i="1"/>
  <c r="H94" i="1"/>
  <c r="EO9" i="1"/>
  <c r="B199" i="1"/>
  <c r="B252" i="1"/>
  <c r="PO9" i="1"/>
  <c r="H86" i="1"/>
  <c r="GS27" i="1"/>
  <c r="GI12" i="1"/>
  <c r="B234" i="1"/>
  <c r="B217" i="1"/>
  <c r="B164" i="1"/>
  <c r="B182" i="1"/>
  <c r="B147" i="1"/>
  <c r="B113" i="1"/>
  <c r="B131" i="1"/>
  <c r="B95" i="1"/>
  <c r="DZ12" i="1"/>
  <c r="FW48" i="1"/>
  <c r="FY35" i="1"/>
  <c r="GA35" i="1"/>
  <c r="GA12" i="1"/>
  <c r="GS35" i="1"/>
  <c r="FQ40" i="1"/>
  <c r="PQ40" i="1"/>
  <c r="PS40" i="1"/>
  <c r="PO40" i="1"/>
  <c r="OQ40" i="1"/>
  <c r="NO40" i="1"/>
  <c r="NG40" i="1"/>
  <c r="LL40" i="1"/>
  <c r="LM40" i="1" s="1"/>
  <c r="MC40" i="1"/>
  <c r="LK40" i="1"/>
  <c r="LN40" i="1"/>
  <c r="LO40" i="1" s="1"/>
  <c r="KT40" i="1"/>
  <c r="KU40" i="1" s="1"/>
  <c r="KM40" i="1"/>
  <c r="KC40" i="1"/>
  <c r="JU40" i="1"/>
  <c r="JC40" i="1"/>
  <c r="IS40" i="1"/>
  <c r="IQ40" i="1"/>
  <c r="JM40" i="1"/>
  <c r="JI40" i="1"/>
  <c r="HY40" i="1"/>
  <c r="GS40" i="1"/>
  <c r="GO40" i="1"/>
  <c r="PQ9" i="1"/>
  <c r="OW9" i="1"/>
  <c r="OI9" i="1"/>
  <c r="PI9" i="1"/>
  <c r="NQ9" i="1"/>
  <c r="MU9" i="1"/>
  <c r="NG9" i="1"/>
  <c r="MY9" i="1"/>
  <c r="LN9" i="1"/>
  <c r="LO9" i="1" s="1"/>
  <c r="LE9" i="1"/>
  <c r="MG9" i="1"/>
  <c r="LL9" i="1"/>
  <c r="LM9" i="1" s="1"/>
  <c r="ME9" i="1"/>
  <c r="KT9" i="1"/>
  <c r="KU9" i="1" s="1"/>
  <c r="KM9" i="1"/>
  <c r="KE9" i="1"/>
  <c r="JU9" i="1"/>
  <c r="JO9" i="1"/>
  <c r="JM9" i="1"/>
  <c r="JC9" i="1"/>
  <c r="IU9" i="1"/>
  <c r="IQ9" i="1"/>
  <c r="JK9" i="1"/>
  <c r="JI9" i="1"/>
  <c r="HS9" i="1"/>
  <c r="IC9" i="1"/>
  <c r="HY9" i="1"/>
  <c r="HK9" i="1"/>
  <c r="HI9" i="1"/>
  <c r="IA9" i="1"/>
  <c r="GS9" i="1"/>
  <c r="GQ9" i="1"/>
  <c r="GO9" i="1"/>
  <c r="FW44" i="1"/>
  <c r="FW36" i="1"/>
  <c r="HA35" i="1"/>
  <c r="FW35" i="1"/>
  <c r="FY44" i="1"/>
  <c r="FY36" i="1"/>
  <c r="GA44" i="1"/>
  <c r="GC36" i="1"/>
  <c r="GE21" i="1"/>
  <c r="GO12" i="1"/>
  <c r="EU36" i="1"/>
  <c r="QI36" i="1"/>
  <c r="PW36" i="1"/>
  <c r="PY36" i="1"/>
  <c r="PK36" i="1"/>
  <c r="PG36" i="1"/>
  <c r="PU36" i="1"/>
  <c r="PC36" i="1"/>
  <c r="OS36" i="1"/>
  <c r="PE36" i="1"/>
  <c r="OK36" i="1"/>
  <c r="OM36" i="1"/>
  <c r="OO36" i="1"/>
  <c r="NS36" i="1"/>
  <c r="NU36" i="1"/>
  <c r="NW36" i="1"/>
  <c r="NI36" i="1"/>
  <c r="NC36" i="1"/>
  <c r="NE36" i="1"/>
  <c r="LY36" i="1"/>
  <c r="MI36" i="1"/>
  <c r="LQ36" i="1"/>
  <c r="NA36" i="1"/>
  <c r="LR36" i="1"/>
  <c r="LS36" i="1" s="1"/>
  <c r="KZ36" i="1"/>
  <c r="LA36" i="1" s="1"/>
  <c r="LT36" i="1"/>
  <c r="LU36" i="1" s="1"/>
  <c r="MK36" i="1"/>
  <c r="MM36" i="1"/>
  <c r="LC36" i="1"/>
  <c r="KY36" i="1"/>
  <c r="MQ36" i="1"/>
  <c r="KO36" i="1"/>
  <c r="KK36" i="1"/>
  <c r="KI36" i="1"/>
  <c r="KF36" i="1"/>
  <c r="KG36" i="1" s="1"/>
  <c r="JW36" i="1"/>
  <c r="JS36" i="1"/>
  <c r="JQ36" i="1"/>
  <c r="JE36" i="1"/>
  <c r="JA36" i="1"/>
  <c r="IW36" i="1"/>
  <c r="IY36" i="1"/>
  <c r="IM36" i="1"/>
  <c r="II36" i="1"/>
  <c r="IG36" i="1"/>
  <c r="IE36" i="1"/>
  <c r="HC36" i="1"/>
  <c r="GY36" i="1"/>
  <c r="GW36" i="1"/>
  <c r="HU36" i="1"/>
  <c r="HQ36" i="1"/>
  <c r="HO36" i="1"/>
  <c r="HM36" i="1"/>
  <c r="GU36" i="1"/>
  <c r="EU13" i="1"/>
  <c r="PU13" i="1"/>
  <c r="PG13" i="1"/>
  <c r="PK13" i="1"/>
  <c r="PC13" i="1"/>
  <c r="OK13" i="1"/>
  <c r="OM13" i="1"/>
  <c r="NW13" i="1"/>
  <c r="OS13" i="1"/>
  <c r="NA13" i="1"/>
  <c r="MQ13" i="1"/>
  <c r="NC13" i="1"/>
  <c r="LR13" i="1"/>
  <c r="LS13" i="1" s="1"/>
  <c r="LT13" i="1"/>
  <c r="LU13" i="1" s="1"/>
  <c r="MI13" i="1"/>
  <c r="LY13" i="1"/>
  <c r="LC13" i="1"/>
  <c r="KZ13" i="1"/>
  <c r="LA13" i="1" s="1"/>
  <c r="NI13" i="1"/>
  <c r="KY13" i="1"/>
  <c r="KK13" i="1"/>
  <c r="KF13" i="1"/>
  <c r="KG13" i="1" s="1"/>
  <c r="JW13" i="1"/>
  <c r="JQ13" i="1"/>
  <c r="JE13" i="1"/>
  <c r="JA13" i="1"/>
  <c r="IW13" i="1"/>
  <c r="IY13" i="1"/>
  <c r="IM13" i="1"/>
  <c r="II13" i="1"/>
  <c r="IE13" i="1"/>
  <c r="HC13" i="1"/>
  <c r="HU13" i="1"/>
  <c r="HM13" i="1"/>
  <c r="GU13" i="1"/>
  <c r="PQ48" i="1"/>
  <c r="PS48" i="1"/>
  <c r="QG48" i="1"/>
  <c r="QA48" i="1"/>
  <c r="PO48" i="1"/>
  <c r="OW48" i="1"/>
  <c r="PI48" i="1"/>
  <c r="OE48" i="1"/>
  <c r="NQ48" i="1"/>
  <c r="OY48" i="1"/>
  <c r="PA48" i="1"/>
  <c r="OG48" i="1"/>
  <c r="OI48" i="1"/>
  <c r="NM48" i="1"/>
  <c r="OQ48" i="1"/>
  <c r="NO48" i="1"/>
  <c r="MW48" i="1"/>
  <c r="MY48" i="1"/>
  <c r="LN48" i="1"/>
  <c r="LO48" i="1" s="1"/>
  <c r="MU48" i="1"/>
  <c r="MO48" i="1"/>
  <c r="LW48" i="1"/>
  <c r="NG48" i="1"/>
  <c r="ME48" i="1"/>
  <c r="LL48" i="1"/>
  <c r="LM48" i="1" s="1"/>
  <c r="KW48" i="1"/>
  <c r="KT48" i="1"/>
  <c r="KU48" i="1" s="1"/>
  <c r="KS48" i="1"/>
  <c r="LK48" i="1"/>
  <c r="LE48" i="1"/>
  <c r="MC48" i="1"/>
  <c r="MG48" i="1"/>
  <c r="KM48" i="1"/>
  <c r="KE48" i="1"/>
  <c r="KC48" i="1"/>
  <c r="KA48" i="1"/>
  <c r="JU48" i="1"/>
  <c r="JO48" i="1"/>
  <c r="JC48" i="1"/>
  <c r="IU48" i="1"/>
  <c r="IS48" i="1"/>
  <c r="IQ48" i="1"/>
  <c r="JM48" i="1"/>
  <c r="JK48" i="1"/>
  <c r="JI48" i="1"/>
  <c r="IK48" i="1"/>
  <c r="IC48" i="1"/>
  <c r="HY48" i="1"/>
  <c r="HS48" i="1"/>
  <c r="HK48" i="1"/>
  <c r="HI48" i="1"/>
  <c r="HG48" i="1"/>
  <c r="IA48" i="1"/>
  <c r="HA48" i="1"/>
  <c r="GS48" i="1"/>
  <c r="GQ48" i="1"/>
  <c r="GO48" i="1"/>
  <c r="GI48" i="1"/>
  <c r="FW18" i="1"/>
  <c r="GC28" i="1"/>
  <c r="GE44" i="1"/>
  <c r="GE13" i="1"/>
  <c r="HA12" i="1"/>
  <c r="ES44" i="1"/>
  <c r="QI44" i="1"/>
  <c r="PW44" i="1"/>
  <c r="PY44" i="1"/>
  <c r="PG44" i="1"/>
  <c r="PK44" i="1"/>
  <c r="PE44" i="1"/>
  <c r="OK44" i="1"/>
  <c r="OM44" i="1"/>
  <c r="OO44" i="1"/>
  <c r="PU44" i="1"/>
  <c r="PC44" i="1"/>
  <c r="OS44" i="1"/>
  <c r="NU44" i="1"/>
  <c r="NW44" i="1"/>
  <c r="NS44" i="1"/>
  <c r="NI44" i="1"/>
  <c r="NA44" i="1"/>
  <c r="NE44" i="1"/>
  <c r="MI44" i="1"/>
  <c r="LY44" i="1"/>
  <c r="MK44" i="1"/>
  <c r="LQ44" i="1"/>
  <c r="LR44" i="1"/>
  <c r="LS44" i="1" s="1"/>
  <c r="MQ44" i="1"/>
  <c r="LT44" i="1"/>
  <c r="LU44" i="1" s="1"/>
  <c r="MM44" i="1"/>
  <c r="NC44" i="1"/>
  <c r="LC44" i="1"/>
  <c r="KZ44" i="1"/>
  <c r="LA44" i="1" s="1"/>
  <c r="KY44" i="1"/>
  <c r="KO44" i="1"/>
  <c r="KK44" i="1"/>
  <c r="KI44" i="1"/>
  <c r="KF44" i="1"/>
  <c r="KG44" i="1" s="1"/>
  <c r="JW44" i="1"/>
  <c r="JS44" i="1"/>
  <c r="JQ44" i="1"/>
  <c r="JE44" i="1"/>
  <c r="JA44" i="1"/>
  <c r="IW44" i="1"/>
  <c r="IY44" i="1"/>
  <c r="IM44" i="1"/>
  <c r="II44" i="1"/>
  <c r="IG44" i="1"/>
  <c r="IE44" i="1"/>
  <c r="HC44" i="1"/>
  <c r="GY44" i="1"/>
  <c r="HU44" i="1"/>
  <c r="HQ44" i="1"/>
  <c r="HO44" i="1"/>
  <c r="HM44" i="1"/>
  <c r="GW44" i="1"/>
  <c r="GU44" i="1"/>
  <c r="ES21" i="1"/>
  <c r="QI21" i="1"/>
  <c r="PU21" i="1"/>
  <c r="PE21" i="1"/>
  <c r="PK21" i="1"/>
  <c r="PC21" i="1"/>
  <c r="OK21" i="1"/>
  <c r="OM21" i="1"/>
  <c r="OS21" i="1"/>
  <c r="NW21" i="1"/>
  <c r="NA21" i="1"/>
  <c r="NE21" i="1"/>
  <c r="NC21" i="1"/>
  <c r="NI21" i="1"/>
  <c r="MQ21" i="1"/>
  <c r="LQ21" i="1"/>
  <c r="MI21" i="1"/>
  <c r="LR21" i="1"/>
  <c r="LS21" i="1" s="1"/>
  <c r="LT21" i="1"/>
  <c r="LU21" i="1" s="1"/>
  <c r="LY21" i="1"/>
  <c r="LC21" i="1"/>
  <c r="KZ21" i="1"/>
  <c r="LA21" i="1" s="1"/>
  <c r="KY21" i="1"/>
  <c r="KO21" i="1"/>
  <c r="KK21" i="1"/>
  <c r="KI21" i="1"/>
  <c r="KF21" i="1"/>
  <c r="KG21" i="1" s="1"/>
  <c r="JW21" i="1"/>
  <c r="JQ21" i="1"/>
  <c r="JE21" i="1"/>
  <c r="JA21" i="1"/>
  <c r="IW21" i="1"/>
  <c r="IY21" i="1"/>
  <c r="II21" i="1"/>
  <c r="IE21" i="1"/>
  <c r="GY21" i="1"/>
  <c r="GW21" i="1"/>
  <c r="HU21" i="1"/>
  <c r="HQ21" i="1"/>
  <c r="HO21" i="1"/>
  <c r="GU21" i="1"/>
  <c r="PS44" i="1"/>
  <c r="PO44" i="1"/>
  <c r="QA44" i="1"/>
  <c r="PQ44" i="1"/>
  <c r="OY44" i="1"/>
  <c r="QG44" i="1"/>
  <c r="PI44" i="1"/>
  <c r="OW44" i="1"/>
  <c r="PA44" i="1"/>
  <c r="OE44" i="1"/>
  <c r="OG44" i="1"/>
  <c r="OI44" i="1"/>
  <c r="NM44" i="1"/>
  <c r="NQ44" i="1"/>
  <c r="OQ44" i="1"/>
  <c r="MU44" i="1"/>
  <c r="NG44" i="1"/>
  <c r="MW44" i="1"/>
  <c r="MY44" i="1"/>
  <c r="NO44" i="1"/>
  <c r="LN44" i="1"/>
  <c r="LO44" i="1" s="1"/>
  <c r="ME44" i="1"/>
  <c r="MO44" i="1"/>
  <c r="MG44" i="1"/>
  <c r="LW44" i="1"/>
  <c r="KW44" i="1"/>
  <c r="KT44" i="1"/>
  <c r="KU44" i="1" s="1"/>
  <c r="LL44" i="1"/>
  <c r="LM44" i="1" s="1"/>
  <c r="MC44" i="1"/>
  <c r="LE44" i="1"/>
  <c r="LK44" i="1"/>
  <c r="KS44" i="1"/>
  <c r="KM44" i="1"/>
  <c r="KE44" i="1"/>
  <c r="KC44" i="1"/>
  <c r="KA44" i="1"/>
  <c r="JU44" i="1"/>
  <c r="JO44" i="1"/>
  <c r="JM44" i="1"/>
  <c r="JK44" i="1"/>
  <c r="JI44" i="1"/>
  <c r="JC44" i="1"/>
  <c r="IU44" i="1"/>
  <c r="IS44" i="1"/>
  <c r="IQ44" i="1"/>
  <c r="IK44" i="1"/>
  <c r="IC44" i="1"/>
  <c r="IA44" i="1"/>
  <c r="HY44" i="1"/>
  <c r="HS44" i="1"/>
  <c r="HA44" i="1"/>
  <c r="GS44" i="1"/>
  <c r="GQ44" i="1"/>
  <c r="GO44" i="1"/>
  <c r="HK44" i="1"/>
  <c r="HI44" i="1"/>
  <c r="HG44" i="1"/>
  <c r="PS36" i="1"/>
  <c r="PO36" i="1"/>
  <c r="QA36" i="1"/>
  <c r="PQ36" i="1"/>
  <c r="OY36" i="1"/>
  <c r="QG36" i="1"/>
  <c r="OW36" i="1"/>
  <c r="PA36" i="1"/>
  <c r="PI36" i="1"/>
  <c r="OI36" i="1"/>
  <c r="NQ36" i="1"/>
  <c r="OE36" i="1"/>
  <c r="NM36" i="1"/>
  <c r="OG36" i="1"/>
  <c r="NO36" i="1"/>
  <c r="OQ36" i="1"/>
  <c r="MY36" i="1"/>
  <c r="NG36" i="1"/>
  <c r="ME36" i="1"/>
  <c r="MO36" i="1"/>
  <c r="LK36" i="1"/>
  <c r="MG36" i="1"/>
  <c r="LN36" i="1"/>
  <c r="LO36" i="1" s="1"/>
  <c r="MW36" i="1"/>
  <c r="MC36" i="1"/>
  <c r="LW36" i="1"/>
  <c r="KW36" i="1"/>
  <c r="KT36" i="1"/>
  <c r="KU36" i="1" s="1"/>
  <c r="LL36" i="1"/>
  <c r="LM36" i="1" s="1"/>
  <c r="MU36" i="1"/>
  <c r="LE36" i="1"/>
  <c r="KS36" i="1"/>
  <c r="KM36" i="1"/>
  <c r="KE36" i="1"/>
  <c r="KC36" i="1"/>
  <c r="KA36" i="1"/>
  <c r="JU36" i="1"/>
  <c r="JO36" i="1"/>
  <c r="JM36" i="1"/>
  <c r="JK36" i="1"/>
  <c r="JI36" i="1"/>
  <c r="JC36" i="1"/>
  <c r="IU36" i="1"/>
  <c r="IS36" i="1"/>
  <c r="IQ36" i="1"/>
  <c r="IK36" i="1"/>
  <c r="IC36" i="1"/>
  <c r="IA36" i="1"/>
  <c r="HY36" i="1"/>
  <c r="HS36" i="1"/>
  <c r="HK36" i="1"/>
  <c r="HI36" i="1"/>
  <c r="HG36" i="1"/>
  <c r="HA36" i="1"/>
  <c r="GS36" i="1"/>
  <c r="GQ36" i="1"/>
  <c r="GO36" i="1"/>
  <c r="FW40" i="1"/>
  <c r="FW9" i="1"/>
  <c r="EW28" i="1"/>
  <c r="QI28" i="1"/>
  <c r="PW28" i="1"/>
  <c r="PY28" i="1"/>
  <c r="PK28" i="1"/>
  <c r="PC28" i="1"/>
  <c r="PE28" i="1"/>
  <c r="PG28" i="1"/>
  <c r="PU28" i="1"/>
  <c r="OM28" i="1"/>
  <c r="OO28" i="1"/>
  <c r="OS28" i="1"/>
  <c r="OK28" i="1"/>
  <c r="NU28" i="1"/>
  <c r="NS28" i="1"/>
  <c r="NI28" i="1"/>
  <c r="NW28" i="1"/>
  <c r="NC28" i="1"/>
  <c r="MQ28" i="1"/>
  <c r="LT28" i="1"/>
  <c r="LU28" i="1" s="1"/>
  <c r="MI28" i="1"/>
  <c r="NE28" i="1"/>
  <c r="LY28" i="1"/>
  <c r="KZ28" i="1"/>
  <c r="LA28" i="1" s="1"/>
  <c r="MK28" i="1"/>
  <c r="MM28" i="1"/>
  <c r="LQ28" i="1"/>
  <c r="LC28" i="1"/>
  <c r="LR28" i="1"/>
  <c r="LS28" i="1" s="1"/>
  <c r="KY28" i="1"/>
  <c r="NA28" i="1"/>
  <c r="KO28" i="1"/>
  <c r="KK28" i="1"/>
  <c r="KI28" i="1"/>
  <c r="KF28" i="1"/>
  <c r="KG28" i="1" s="1"/>
  <c r="JW28" i="1"/>
  <c r="JS28" i="1"/>
  <c r="JQ28" i="1"/>
  <c r="JE28" i="1"/>
  <c r="JA28" i="1"/>
  <c r="IW28" i="1"/>
  <c r="IY28" i="1"/>
  <c r="IM28" i="1"/>
  <c r="II28" i="1"/>
  <c r="IG28" i="1"/>
  <c r="IE28" i="1"/>
  <c r="HC28" i="1"/>
  <c r="GY28" i="1"/>
  <c r="HU28" i="1"/>
  <c r="HQ28" i="1"/>
  <c r="HO28" i="1"/>
  <c r="HM28" i="1"/>
  <c r="GW28" i="1"/>
  <c r="GU28" i="1"/>
  <c r="EB35" i="1"/>
  <c r="QA35" i="1"/>
  <c r="PO35" i="1"/>
  <c r="PQ35" i="1"/>
  <c r="QG35" i="1"/>
  <c r="OW35" i="1"/>
  <c r="OY35" i="1"/>
  <c r="PA35" i="1"/>
  <c r="PI35" i="1"/>
  <c r="OQ35" i="1"/>
  <c r="OE35" i="1"/>
  <c r="OG35" i="1"/>
  <c r="NO35" i="1"/>
  <c r="OI35" i="1"/>
  <c r="NQ35" i="1"/>
  <c r="NM35" i="1"/>
  <c r="NG35" i="1"/>
  <c r="MY35" i="1"/>
  <c r="MO35" i="1"/>
  <c r="LL35" i="1"/>
  <c r="LM35" i="1" s="1"/>
  <c r="LW35" i="1"/>
  <c r="LN35" i="1"/>
  <c r="LO35" i="1" s="1"/>
  <c r="LE35" i="1"/>
  <c r="KW35" i="1"/>
  <c r="KT35" i="1"/>
  <c r="KU35" i="1" s="1"/>
  <c r="MC35" i="1"/>
  <c r="MU35" i="1"/>
  <c r="MG35" i="1"/>
  <c r="MW35" i="1"/>
  <c r="KS35" i="1"/>
  <c r="LK35" i="1"/>
  <c r="KM35" i="1"/>
  <c r="KE35" i="1"/>
  <c r="KC35" i="1"/>
  <c r="KA35" i="1"/>
  <c r="JU35" i="1"/>
  <c r="JO35" i="1"/>
  <c r="JM35" i="1"/>
  <c r="JK35" i="1"/>
  <c r="JI35" i="1"/>
  <c r="JC35" i="1"/>
  <c r="IU35" i="1"/>
  <c r="IS35" i="1"/>
  <c r="IQ35" i="1"/>
  <c r="IK35" i="1"/>
  <c r="IC35" i="1"/>
  <c r="IA35" i="1"/>
  <c r="HY35" i="1"/>
  <c r="HS35" i="1"/>
  <c r="HK35" i="1"/>
  <c r="HI35" i="1"/>
  <c r="HG35" i="1"/>
  <c r="EB27" i="1"/>
  <c r="PQ27" i="1"/>
  <c r="PS27" i="1"/>
  <c r="QG27" i="1"/>
  <c r="PI27" i="1"/>
  <c r="PA27" i="1"/>
  <c r="QA27" i="1"/>
  <c r="OE27" i="1"/>
  <c r="OQ27" i="1"/>
  <c r="OG27" i="1"/>
  <c r="OW27" i="1"/>
  <c r="OI27" i="1"/>
  <c r="OY27" i="1"/>
  <c r="NQ27" i="1"/>
  <c r="NM27" i="1"/>
  <c r="NO27" i="1"/>
  <c r="MW27" i="1"/>
  <c r="NG27" i="1"/>
  <c r="MY27" i="1"/>
  <c r="LN27" i="1"/>
  <c r="LO27" i="1" s="1"/>
  <c r="ME27" i="1"/>
  <c r="MG27" i="1"/>
  <c r="LK27" i="1"/>
  <c r="LW27" i="1"/>
  <c r="MC27" i="1"/>
  <c r="LE27" i="1"/>
  <c r="KW27" i="1"/>
  <c r="KT27" i="1"/>
  <c r="KU27" i="1" s="1"/>
  <c r="MO27" i="1"/>
  <c r="LL27" i="1"/>
  <c r="LM27" i="1" s="1"/>
  <c r="KS27" i="1"/>
  <c r="MU27" i="1"/>
  <c r="KM27" i="1"/>
  <c r="KE27" i="1"/>
  <c r="KC27" i="1"/>
  <c r="KA27" i="1"/>
  <c r="JU27" i="1"/>
  <c r="JO27" i="1"/>
  <c r="JM27" i="1"/>
  <c r="JK27" i="1"/>
  <c r="JI27" i="1"/>
  <c r="JC27" i="1"/>
  <c r="IU27" i="1"/>
  <c r="IS27" i="1"/>
  <c r="IQ27" i="1"/>
  <c r="IK27" i="1"/>
  <c r="IC27" i="1"/>
  <c r="IA27" i="1"/>
  <c r="HY27" i="1"/>
  <c r="HS27" i="1"/>
  <c r="HK27" i="1"/>
  <c r="HI27" i="1"/>
  <c r="HG27" i="1"/>
  <c r="EB12" i="1"/>
  <c r="QA12" i="1"/>
  <c r="PQ12" i="1"/>
  <c r="PA12" i="1"/>
  <c r="OE12" i="1"/>
  <c r="OQ12" i="1"/>
  <c r="OW12" i="1"/>
  <c r="OG12" i="1"/>
  <c r="NQ12" i="1"/>
  <c r="OY12" i="1"/>
  <c r="NM12" i="1"/>
  <c r="MU12" i="1"/>
  <c r="NG12" i="1"/>
  <c r="MO12" i="1"/>
  <c r="LL12" i="1"/>
  <c r="LM12" i="1" s="1"/>
  <c r="MC12" i="1"/>
  <c r="LN12" i="1"/>
  <c r="LO12" i="1" s="1"/>
  <c r="LW12" i="1"/>
  <c r="KW12" i="1"/>
  <c r="KT12" i="1"/>
  <c r="KU12" i="1" s="1"/>
  <c r="ME12" i="1"/>
  <c r="KS12" i="1"/>
  <c r="KE12" i="1"/>
  <c r="KC12" i="1"/>
  <c r="KA12" i="1"/>
  <c r="JU12" i="1"/>
  <c r="JO12" i="1"/>
  <c r="JK12" i="1"/>
  <c r="JI12" i="1"/>
  <c r="JC12" i="1"/>
  <c r="IU12" i="1"/>
  <c r="IS12" i="1"/>
  <c r="IK12" i="1"/>
  <c r="IC12" i="1"/>
  <c r="IA12" i="1"/>
  <c r="HY12" i="1"/>
  <c r="HS12" i="1"/>
  <c r="HK12" i="1"/>
  <c r="HI12" i="1"/>
  <c r="PW48" i="1"/>
  <c r="PU48" i="1"/>
  <c r="QI48" i="1"/>
  <c r="PY48" i="1"/>
  <c r="PC48" i="1"/>
  <c r="PE48" i="1"/>
  <c r="PG48" i="1"/>
  <c r="PK48" i="1"/>
  <c r="OK48" i="1"/>
  <c r="OM48" i="1"/>
  <c r="OO48" i="1"/>
  <c r="NS48" i="1"/>
  <c r="NU48" i="1"/>
  <c r="NW48" i="1"/>
  <c r="OS48" i="1"/>
  <c r="NI48" i="1"/>
  <c r="NA48" i="1"/>
  <c r="MQ48" i="1"/>
  <c r="LY48" i="1"/>
  <c r="LQ48" i="1"/>
  <c r="LR48" i="1"/>
  <c r="LS48" i="1" s="1"/>
  <c r="MK48" i="1"/>
  <c r="LT48" i="1"/>
  <c r="LU48" i="1" s="1"/>
  <c r="NC48" i="1"/>
  <c r="MM48" i="1"/>
  <c r="NE48" i="1"/>
  <c r="LC48" i="1"/>
  <c r="KZ48" i="1"/>
  <c r="LA48" i="1" s="1"/>
  <c r="MI48" i="1"/>
  <c r="KY48" i="1"/>
  <c r="KO48" i="1"/>
  <c r="KK48" i="1"/>
  <c r="KI48" i="1"/>
  <c r="KF48" i="1"/>
  <c r="KG48" i="1" s="1"/>
  <c r="JW48" i="1"/>
  <c r="JS48" i="1"/>
  <c r="JQ48" i="1"/>
  <c r="JE48" i="1"/>
  <c r="JA48" i="1"/>
  <c r="IW48" i="1"/>
  <c r="IY48" i="1"/>
  <c r="IM48" i="1"/>
  <c r="II48" i="1"/>
  <c r="IG48" i="1"/>
  <c r="IE48" i="1"/>
  <c r="HQ48" i="1"/>
  <c r="HO48" i="1"/>
  <c r="HM48" i="1"/>
  <c r="GY48" i="1"/>
  <c r="GW48" i="1"/>
  <c r="GU48" i="1"/>
  <c r="HC48" i="1"/>
  <c r="GK48" i="1"/>
  <c r="GG48" i="1"/>
  <c r="GE48" i="1"/>
  <c r="GC48" i="1"/>
  <c r="FY40" i="1"/>
  <c r="FY9" i="1"/>
  <c r="GA48" i="1"/>
  <c r="GA40" i="1"/>
  <c r="GA9" i="1"/>
  <c r="GC21" i="1"/>
  <c r="GE36" i="1"/>
  <c r="GG21" i="1"/>
  <c r="GK36" i="1"/>
  <c r="GI36" i="1"/>
  <c r="GQ27" i="1"/>
  <c r="GS12" i="1"/>
  <c r="GI35" i="1"/>
  <c r="GO35" i="1"/>
  <c r="PO18" i="1"/>
  <c r="QA18" i="1"/>
  <c r="PS18" i="1"/>
  <c r="OY18" i="1"/>
  <c r="PI18" i="1"/>
  <c r="PA18" i="1"/>
  <c r="QG18" i="1"/>
  <c r="OW18" i="1"/>
  <c r="OE18" i="1"/>
  <c r="OQ18" i="1"/>
  <c r="PQ18" i="1"/>
  <c r="OG18" i="1"/>
  <c r="OI18" i="1"/>
  <c r="NM18" i="1"/>
  <c r="NO18" i="1"/>
  <c r="NQ18" i="1"/>
  <c r="NG18" i="1"/>
  <c r="MY18" i="1"/>
  <c r="MC18" i="1"/>
  <c r="ME18" i="1"/>
  <c r="MG18" i="1"/>
  <c r="MU18" i="1"/>
  <c r="MO18" i="1"/>
  <c r="LL18" i="1"/>
  <c r="LM18" i="1" s="1"/>
  <c r="LW18" i="1"/>
  <c r="LN18" i="1"/>
  <c r="LO18" i="1" s="1"/>
  <c r="LE18" i="1"/>
  <c r="MW18" i="1"/>
  <c r="KW18" i="1"/>
  <c r="KT18" i="1"/>
  <c r="KU18" i="1" s="1"/>
  <c r="LK18" i="1"/>
  <c r="KS18" i="1"/>
  <c r="KM18" i="1"/>
  <c r="KE18" i="1"/>
  <c r="KC18" i="1"/>
  <c r="KA18" i="1"/>
  <c r="JU18" i="1"/>
  <c r="JO18" i="1"/>
  <c r="JM18" i="1"/>
  <c r="JK18" i="1"/>
  <c r="JI18" i="1"/>
  <c r="JC18" i="1"/>
  <c r="IU18" i="1"/>
  <c r="IS18" i="1"/>
  <c r="IQ18" i="1"/>
  <c r="IK18" i="1"/>
  <c r="IC18" i="1"/>
  <c r="IA18" i="1"/>
  <c r="HY18" i="1"/>
  <c r="HS18" i="1"/>
  <c r="HK18" i="1"/>
  <c r="HI18" i="1"/>
  <c r="HG18" i="1"/>
  <c r="HA18" i="1"/>
  <c r="GS18" i="1"/>
  <c r="GQ18" i="1"/>
  <c r="GO18" i="1"/>
  <c r="GI18" i="1"/>
  <c r="EB10" i="1"/>
  <c r="LL10" i="1"/>
  <c r="LM10" i="1" s="1"/>
  <c r="LN10" i="1"/>
  <c r="LO10" i="1" s="1"/>
  <c r="KT10" i="1"/>
  <c r="KU10" i="1" s="1"/>
  <c r="GC44" i="1"/>
  <c r="GC13" i="1"/>
  <c r="GE28" i="1"/>
  <c r="GG44" i="1"/>
  <c r="GG13" i="1"/>
  <c r="GK28" i="1"/>
  <c r="GO27" i="1"/>
  <c r="GQ12" i="1"/>
  <c r="EW48" i="1"/>
  <c r="FM28" i="1"/>
  <c r="FO13" i="1"/>
  <c r="FQ48" i="1"/>
  <c r="FM21" i="1"/>
  <c r="FO48" i="1"/>
  <c r="FO44" i="1"/>
  <c r="FO28" i="1"/>
  <c r="EB18" i="1"/>
  <c r="FQ18" i="1"/>
  <c r="EY36" i="1"/>
  <c r="FQ36" i="1"/>
  <c r="EB9" i="1"/>
  <c r="FQ9" i="1"/>
  <c r="EY44" i="1"/>
  <c r="FQ44" i="1"/>
  <c r="EU48" i="1"/>
  <c r="FM13" i="1"/>
  <c r="FO36" i="1"/>
  <c r="FM36" i="1"/>
  <c r="FQ12" i="1"/>
  <c r="FM44" i="1"/>
  <c r="FQ27" i="1"/>
  <c r="FM48" i="1"/>
  <c r="FO21" i="1"/>
  <c r="FQ35" i="1"/>
  <c r="EQ12" i="1"/>
  <c r="ES48" i="1"/>
  <c r="FA48" i="1"/>
  <c r="ES13" i="1"/>
  <c r="EU28" i="1"/>
  <c r="EW21" i="1"/>
  <c r="EU21" i="1"/>
  <c r="EW13" i="1"/>
  <c r="EB40" i="1"/>
  <c r="EY40" i="1"/>
  <c r="EB44" i="1"/>
  <c r="EO44" i="1"/>
  <c r="EF36" i="1"/>
  <c r="FA36" i="1"/>
  <c r="EF21" i="1"/>
  <c r="FA21" i="1"/>
  <c r="EO36" i="1"/>
  <c r="EF44" i="1"/>
  <c r="FA44" i="1"/>
  <c r="EF28" i="1"/>
  <c r="FA28" i="1"/>
  <c r="EF13" i="1"/>
  <c r="FA13" i="1"/>
  <c r="EY48" i="1"/>
  <c r="ES36" i="1"/>
  <c r="EW44" i="1"/>
  <c r="EB36" i="1"/>
  <c r="ES28" i="1"/>
  <c r="EU44" i="1"/>
  <c r="EW36" i="1"/>
  <c r="EQ35" i="1"/>
  <c r="EY35" i="1"/>
  <c r="EY27" i="1"/>
  <c r="EY12" i="1"/>
  <c r="EQ27" i="1"/>
  <c r="EY18" i="1"/>
  <c r="EY9" i="1"/>
  <c r="EO35" i="1"/>
  <c r="EO12" i="1"/>
  <c r="EQ44" i="1"/>
  <c r="EQ36" i="1"/>
  <c r="EO18" i="1"/>
  <c r="EO40" i="1"/>
  <c r="EQ18" i="1"/>
  <c r="EQ48" i="1"/>
  <c r="EQ40" i="1"/>
  <c r="EQ9" i="1"/>
  <c r="EE12" i="1"/>
  <c r="DZ35" i="1"/>
  <c r="DZ27" i="1"/>
  <c r="DZ18" i="1"/>
  <c r="DZ9" i="1"/>
  <c r="DZ40" i="1"/>
  <c r="EE43" i="1"/>
  <c r="ED44" i="1"/>
  <c r="EE35" i="1"/>
  <c r="ED36" i="1"/>
  <c r="EE27" i="1"/>
  <c r="DZ36" i="1"/>
  <c r="ED28" i="1"/>
  <c r="EE20" i="1"/>
  <c r="ED21" i="1"/>
  <c r="ED13" i="1"/>
  <c r="EE42" i="1"/>
  <c r="EE34" i="1"/>
  <c r="EE19" i="1"/>
  <c r="EE11" i="1"/>
  <c r="EE41" i="1"/>
  <c r="EE33" i="1"/>
  <c r="EE26" i="1"/>
  <c r="EE18" i="1"/>
  <c r="EE10" i="1"/>
  <c r="EE40" i="1"/>
  <c r="EE32" i="1"/>
  <c r="EE25" i="1"/>
  <c r="EE17" i="1"/>
  <c r="EE9" i="1"/>
  <c r="EE47" i="1"/>
  <c r="EE39" i="1"/>
  <c r="EE31" i="1"/>
  <c r="EE24" i="1"/>
  <c r="EE16" i="1"/>
  <c r="EE8" i="1"/>
  <c r="EE46" i="1"/>
  <c r="EE38" i="1"/>
  <c r="EE30" i="1"/>
  <c r="EE23" i="1"/>
  <c r="EE15" i="1"/>
  <c r="EE45" i="1"/>
  <c r="EE37" i="1"/>
  <c r="EE29" i="1"/>
  <c r="EE22" i="1"/>
  <c r="EE14" i="1"/>
  <c r="DZ10" i="1"/>
  <c r="DZ44" i="1"/>
  <c r="EA7" i="1"/>
  <c r="EA45" i="1"/>
  <c r="EA37" i="1"/>
  <c r="EA29" i="1"/>
  <c r="EA22" i="1"/>
  <c r="EA14" i="1"/>
  <c r="EA38" i="1"/>
  <c r="EA23" i="1"/>
  <c r="EA28" i="1"/>
  <c r="EA21" i="1"/>
  <c r="EA13" i="1"/>
  <c r="EA46" i="1"/>
  <c r="EA30" i="1"/>
  <c r="EA15" i="1"/>
  <c r="EE7" i="1"/>
  <c r="EA43" i="1"/>
  <c r="EA20" i="1"/>
  <c r="EA42" i="1"/>
  <c r="EA34" i="1"/>
  <c r="EA19" i="1"/>
  <c r="EA11" i="1"/>
  <c r="EA41" i="1"/>
  <c r="EA33" i="1"/>
  <c r="EA26" i="1"/>
  <c r="EA32" i="1"/>
  <c r="EA25" i="1"/>
  <c r="EA17" i="1"/>
  <c r="EA47" i="1"/>
  <c r="EA39" i="1"/>
  <c r="EA31" i="1"/>
  <c r="EA24" i="1"/>
  <c r="EA16" i="1"/>
  <c r="EA8" i="1"/>
  <c r="BF6" i="1"/>
  <c r="EG9" i="1"/>
  <c r="HX16" i="1" l="1"/>
  <c r="EX16" i="1"/>
  <c r="HX47" i="1"/>
  <c r="EX47" i="1"/>
  <c r="HX41" i="1"/>
  <c r="EX41" i="1"/>
  <c r="HX42" i="1"/>
  <c r="EX42" i="1"/>
  <c r="HX15" i="1"/>
  <c r="EX15" i="1"/>
  <c r="HX23" i="1"/>
  <c r="EX23" i="1"/>
  <c r="HX29" i="1"/>
  <c r="EX29" i="1"/>
  <c r="HX10" i="1"/>
  <c r="EX10" i="1"/>
  <c r="HX31" i="1"/>
  <c r="EX31" i="1"/>
  <c r="HX25" i="1"/>
  <c r="EX25" i="1"/>
  <c r="HX26" i="1"/>
  <c r="EX26" i="1"/>
  <c r="HX19" i="1"/>
  <c r="EX19" i="1"/>
  <c r="HX43" i="1"/>
  <c r="EX43" i="1"/>
  <c r="HX46" i="1"/>
  <c r="EX46" i="1"/>
  <c r="HX21" i="1"/>
  <c r="EX21" i="1"/>
  <c r="HX14" i="1"/>
  <c r="EX14" i="1"/>
  <c r="HX45" i="1"/>
  <c r="EX45" i="1"/>
  <c r="HX24" i="1"/>
  <c r="EX24" i="1"/>
  <c r="HX39" i="1"/>
  <c r="EX39" i="1"/>
  <c r="HX17" i="1"/>
  <c r="EX17" i="1"/>
  <c r="HX32" i="1"/>
  <c r="EX32" i="1"/>
  <c r="HX33" i="1"/>
  <c r="EX33" i="1"/>
  <c r="HX11" i="1"/>
  <c r="EX11" i="1"/>
  <c r="HX34" i="1"/>
  <c r="EX34" i="1"/>
  <c r="HX20" i="1"/>
  <c r="EX20" i="1"/>
  <c r="HX30" i="1"/>
  <c r="EX30" i="1"/>
  <c r="HX13" i="1"/>
  <c r="EX13" i="1"/>
  <c r="HX28" i="1"/>
  <c r="EX28" i="1"/>
  <c r="HX38" i="1"/>
  <c r="EX38" i="1"/>
  <c r="HX22" i="1"/>
  <c r="EX22" i="1"/>
  <c r="HX37" i="1"/>
  <c r="EX37" i="1"/>
  <c r="HP22" i="1"/>
  <c r="ET22" i="1"/>
  <c r="HP37" i="1"/>
  <c r="ET37" i="1"/>
  <c r="HP15" i="1"/>
  <c r="ET15" i="1"/>
  <c r="HP30" i="1"/>
  <c r="ET30" i="1"/>
  <c r="HP16" i="1"/>
  <c r="ET16" i="1"/>
  <c r="HP31" i="1"/>
  <c r="ET31" i="1"/>
  <c r="HP47" i="1"/>
  <c r="ET47" i="1"/>
  <c r="HP17" i="1"/>
  <c r="ET17" i="1"/>
  <c r="HP32" i="1"/>
  <c r="ET32" i="1"/>
  <c r="HP10" i="1"/>
  <c r="ET10" i="1"/>
  <c r="HP26" i="1"/>
  <c r="ET26" i="1"/>
  <c r="HP41" i="1"/>
  <c r="ET41" i="1"/>
  <c r="HP19" i="1"/>
  <c r="ET19" i="1"/>
  <c r="HP27" i="1"/>
  <c r="ET27" i="1"/>
  <c r="HP35" i="1"/>
  <c r="ET35" i="1"/>
  <c r="HP43" i="1"/>
  <c r="ET43" i="1"/>
  <c r="HP12" i="1"/>
  <c r="ET12" i="1"/>
  <c r="HP14" i="1"/>
  <c r="ET14" i="1"/>
  <c r="HP29" i="1"/>
  <c r="ET29" i="1"/>
  <c r="HP45" i="1"/>
  <c r="ET45" i="1"/>
  <c r="HP23" i="1"/>
  <c r="ET23" i="1"/>
  <c r="HP38" i="1"/>
  <c r="ET38" i="1"/>
  <c r="HP8" i="1"/>
  <c r="ET8" i="1"/>
  <c r="HP24" i="1"/>
  <c r="ET24" i="1"/>
  <c r="HP39" i="1"/>
  <c r="ET39" i="1"/>
  <c r="HP9" i="1"/>
  <c r="ET9" i="1"/>
  <c r="HP25" i="1"/>
  <c r="ET25" i="1"/>
  <c r="HP40" i="1"/>
  <c r="ET40" i="1"/>
  <c r="HP18" i="1"/>
  <c r="ET18" i="1"/>
  <c r="HP33" i="1"/>
  <c r="ET33" i="1"/>
  <c r="HP11" i="1"/>
  <c r="ET11" i="1"/>
  <c r="HP34" i="1"/>
  <c r="ET34" i="1"/>
  <c r="HP20" i="1"/>
  <c r="ET20" i="1"/>
  <c r="HP7" i="1"/>
  <c r="ET7" i="1"/>
  <c r="HP46" i="1"/>
  <c r="ET46" i="1"/>
  <c r="HP42" i="1"/>
  <c r="ET42" i="1"/>
  <c r="QF24" i="1"/>
  <c r="PZ24" i="1"/>
  <c r="PR24" i="1"/>
  <c r="PP24" i="1"/>
  <c r="PH24" i="1"/>
  <c r="PN24" i="1"/>
  <c r="OZ24" i="1"/>
  <c r="OX24" i="1"/>
  <c r="OF24" i="1"/>
  <c r="NP24" i="1"/>
  <c r="OV24" i="1"/>
  <c r="OH24" i="1"/>
  <c r="OD24" i="1"/>
  <c r="NL24" i="1"/>
  <c r="MV24" i="1"/>
  <c r="MN24" i="1"/>
  <c r="NN24" i="1"/>
  <c r="NF24" i="1"/>
  <c r="MX24" i="1"/>
  <c r="MT24" i="1"/>
  <c r="MD24" i="1"/>
  <c r="LV24" i="1"/>
  <c r="LJ24" i="1"/>
  <c r="KV24" i="1"/>
  <c r="KL24" i="1"/>
  <c r="KB24" i="1"/>
  <c r="MF24" i="1"/>
  <c r="MB24" i="1"/>
  <c r="KR24" i="1"/>
  <c r="KD24" i="1"/>
  <c r="JZ24" i="1"/>
  <c r="JT24" i="1"/>
  <c r="JN24" i="1"/>
  <c r="JJ24" i="1"/>
  <c r="JB24" i="1"/>
  <c r="IT24" i="1"/>
  <c r="IP24" i="1"/>
  <c r="JL24" i="1"/>
  <c r="JH24" i="1"/>
  <c r="IR24" i="1"/>
  <c r="HZ24" i="1"/>
  <c r="HR24" i="1"/>
  <c r="HJ24" i="1"/>
  <c r="HF24" i="1"/>
  <c r="GP24" i="1"/>
  <c r="IJ24" i="1"/>
  <c r="IB24" i="1"/>
  <c r="HH24" i="1"/>
  <c r="GZ24" i="1"/>
  <c r="GR24" i="1"/>
  <c r="GN24" i="1"/>
  <c r="GH24" i="1"/>
  <c r="FZ24" i="1"/>
  <c r="FV24" i="1"/>
  <c r="EP24" i="1"/>
  <c r="EL24" i="1"/>
  <c r="EM24" i="1" s="1"/>
  <c r="FX24" i="1"/>
  <c r="FP24" i="1"/>
  <c r="FH24" i="1"/>
  <c r="FI24" i="1" s="1"/>
  <c r="FF24" i="1"/>
  <c r="FG24" i="1" s="1"/>
  <c r="FD24" i="1"/>
  <c r="FE24" i="1" s="1"/>
  <c r="EN24" i="1"/>
  <c r="QF17" i="1"/>
  <c r="PZ17" i="1"/>
  <c r="PP17" i="1"/>
  <c r="PR17" i="1"/>
  <c r="PN17" i="1"/>
  <c r="OX17" i="1"/>
  <c r="PH17" i="1"/>
  <c r="OZ17" i="1"/>
  <c r="OV17" i="1"/>
  <c r="OH17" i="1"/>
  <c r="OD17" i="1"/>
  <c r="OF17" i="1"/>
  <c r="NP17" i="1"/>
  <c r="NN17" i="1"/>
  <c r="NF17" i="1"/>
  <c r="MX17" i="1"/>
  <c r="MT17" i="1"/>
  <c r="NL17" i="1"/>
  <c r="MV17" i="1"/>
  <c r="MN17" i="1"/>
  <c r="MF17" i="1"/>
  <c r="MB17" i="1"/>
  <c r="KR17" i="1"/>
  <c r="KD17" i="1"/>
  <c r="JZ17" i="1"/>
  <c r="MD17" i="1"/>
  <c r="LV17" i="1"/>
  <c r="LJ17" i="1"/>
  <c r="KV17" i="1"/>
  <c r="KL17" i="1"/>
  <c r="KB17" i="1"/>
  <c r="JT17" i="1"/>
  <c r="JL17" i="1"/>
  <c r="JH17" i="1"/>
  <c r="IR17" i="1"/>
  <c r="JN17" i="1"/>
  <c r="JJ17" i="1"/>
  <c r="JB17" i="1"/>
  <c r="IT17" i="1"/>
  <c r="IP17" i="1"/>
  <c r="IJ17" i="1"/>
  <c r="IB17" i="1"/>
  <c r="HH17" i="1"/>
  <c r="GZ17" i="1"/>
  <c r="GR17" i="1"/>
  <c r="GN17" i="1"/>
  <c r="HZ17" i="1"/>
  <c r="HR17" i="1"/>
  <c r="HJ17" i="1"/>
  <c r="HF17" i="1"/>
  <c r="GP17" i="1"/>
  <c r="FX17" i="1"/>
  <c r="FP17" i="1"/>
  <c r="FH17" i="1"/>
  <c r="FI17" i="1" s="1"/>
  <c r="FF17" i="1"/>
  <c r="FG17" i="1" s="1"/>
  <c r="FD17" i="1"/>
  <c r="FE17" i="1" s="1"/>
  <c r="EN17" i="1"/>
  <c r="GH17" i="1"/>
  <c r="FZ17" i="1"/>
  <c r="FV17" i="1"/>
  <c r="EP17" i="1"/>
  <c r="EL17" i="1"/>
  <c r="EM17" i="1" s="1"/>
  <c r="QF26" i="1"/>
  <c r="PZ26" i="1"/>
  <c r="PR26" i="1"/>
  <c r="PP26" i="1"/>
  <c r="PH26" i="1"/>
  <c r="OZ26" i="1"/>
  <c r="PN26" i="1"/>
  <c r="OX26" i="1"/>
  <c r="OV26" i="1"/>
  <c r="OF26" i="1"/>
  <c r="NP26" i="1"/>
  <c r="OH26" i="1"/>
  <c r="OD26" i="1"/>
  <c r="NL26" i="1"/>
  <c r="MV26" i="1"/>
  <c r="MN26" i="1"/>
  <c r="NN26" i="1"/>
  <c r="NF26" i="1"/>
  <c r="MX26" i="1"/>
  <c r="MT26" i="1"/>
  <c r="MD26" i="1"/>
  <c r="LV26" i="1"/>
  <c r="LJ26" i="1"/>
  <c r="KV26" i="1"/>
  <c r="KL26" i="1"/>
  <c r="KB26" i="1"/>
  <c r="MF26" i="1"/>
  <c r="MB26" i="1"/>
  <c r="KR26" i="1"/>
  <c r="KD26" i="1"/>
  <c r="JZ26" i="1"/>
  <c r="JT26" i="1"/>
  <c r="JN26" i="1"/>
  <c r="JJ26" i="1"/>
  <c r="JB26" i="1"/>
  <c r="IT26" i="1"/>
  <c r="IP26" i="1"/>
  <c r="JL26" i="1"/>
  <c r="JH26" i="1"/>
  <c r="IR26" i="1"/>
  <c r="HZ26" i="1"/>
  <c r="HR26" i="1"/>
  <c r="HJ26" i="1"/>
  <c r="HF26" i="1"/>
  <c r="GP26" i="1"/>
  <c r="IJ26" i="1"/>
  <c r="IB26" i="1"/>
  <c r="HH26" i="1"/>
  <c r="GZ26" i="1"/>
  <c r="GR26" i="1"/>
  <c r="GN26" i="1"/>
  <c r="GH26" i="1"/>
  <c r="FZ26" i="1"/>
  <c r="FV26" i="1"/>
  <c r="EP26" i="1"/>
  <c r="EL26" i="1"/>
  <c r="EM26" i="1" s="1"/>
  <c r="FX26" i="1"/>
  <c r="FP26" i="1"/>
  <c r="FH26" i="1"/>
  <c r="FI26" i="1" s="1"/>
  <c r="FF26" i="1"/>
  <c r="FG26" i="1" s="1"/>
  <c r="FD26" i="1"/>
  <c r="FE26" i="1" s="1"/>
  <c r="EN26" i="1"/>
  <c r="PZ11" i="1"/>
  <c r="QF11" i="1"/>
  <c r="PP11" i="1"/>
  <c r="PR11" i="1"/>
  <c r="PN11" i="1"/>
  <c r="PH11" i="1"/>
  <c r="OX11" i="1"/>
  <c r="OZ11" i="1"/>
  <c r="OV11" i="1"/>
  <c r="OH11" i="1"/>
  <c r="OD11" i="1"/>
  <c r="OF11" i="1"/>
  <c r="NP11" i="1"/>
  <c r="NN11" i="1"/>
  <c r="NF11" i="1"/>
  <c r="MX11" i="1"/>
  <c r="MT11" i="1"/>
  <c r="NL11" i="1"/>
  <c r="MV11" i="1"/>
  <c r="MN11" i="1"/>
  <c r="MF11" i="1"/>
  <c r="MB11" i="1"/>
  <c r="KR11" i="1"/>
  <c r="KD11" i="1"/>
  <c r="JZ11" i="1"/>
  <c r="MD11" i="1"/>
  <c r="LV11" i="1"/>
  <c r="LJ11" i="1"/>
  <c r="KV11" i="1"/>
  <c r="KL11" i="1"/>
  <c r="KB11" i="1"/>
  <c r="JT11" i="1"/>
  <c r="JL11" i="1"/>
  <c r="JH11" i="1"/>
  <c r="IR11" i="1"/>
  <c r="JN11" i="1"/>
  <c r="JJ11" i="1"/>
  <c r="JB11" i="1"/>
  <c r="IT11" i="1"/>
  <c r="IP11" i="1"/>
  <c r="IJ11" i="1"/>
  <c r="IB11" i="1"/>
  <c r="HH11" i="1"/>
  <c r="GZ11" i="1"/>
  <c r="GR11" i="1"/>
  <c r="GN11" i="1"/>
  <c r="HZ11" i="1"/>
  <c r="HR11" i="1"/>
  <c r="HJ11" i="1"/>
  <c r="HF11" i="1"/>
  <c r="GP11" i="1"/>
  <c r="FX11" i="1"/>
  <c r="FP11" i="1"/>
  <c r="FH11" i="1"/>
  <c r="FI11" i="1" s="1"/>
  <c r="FF11" i="1"/>
  <c r="FG11" i="1" s="1"/>
  <c r="FD11" i="1"/>
  <c r="FE11" i="1" s="1"/>
  <c r="EN11" i="1"/>
  <c r="GH11" i="1"/>
  <c r="FZ11" i="1"/>
  <c r="FV11" i="1"/>
  <c r="EP11" i="1"/>
  <c r="EL11" i="1"/>
  <c r="EM11" i="1" s="1"/>
  <c r="QH7" i="1"/>
  <c r="QB7" i="1"/>
  <c r="PX7" i="1"/>
  <c r="PT7" i="1"/>
  <c r="PV7" i="1"/>
  <c r="PJ7" i="1"/>
  <c r="PF7" i="1"/>
  <c r="PB7" i="1"/>
  <c r="PD7" i="1"/>
  <c r="OR7" i="1"/>
  <c r="OL7" i="1"/>
  <c r="NZ7" i="1"/>
  <c r="NV7" i="1"/>
  <c r="NR7" i="1"/>
  <c r="ON7" i="1"/>
  <c r="OJ7" i="1"/>
  <c r="NT7" i="1"/>
  <c r="NB7" i="1"/>
  <c r="MP7" i="1"/>
  <c r="NH7" i="1"/>
  <c r="ND7" i="1"/>
  <c r="MZ7" i="1"/>
  <c r="MJ7" i="1"/>
  <c r="LX7" i="1"/>
  <c r="LP7" i="1"/>
  <c r="KX7" i="1"/>
  <c r="KN7" i="1"/>
  <c r="KJ7" i="1"/>
  <c r="ML7" i="1"/>
  <c r="MH7" i="1"/>
  <c r="LF7" i="1"/>
  <c r="LB7" i="1"/>
  <c r="KH7" i="1"/>
  <c r="JV7" i="1"/>
  <c r="JP7" i="1"/>
  <c r="JD7" i="1"/>
  <c r="IZ7" i="1"/>
  <c r="IV7" i="1"/>
  <c r="JR7" i="1"/>
  <c r="IX7" i="1"/>
  <c r="IF7" i="1"/>
  <c r="HT7" i="1"/>
  <c r="HL7" i="1"/>
  <c r="GV7" i="1"/>
  <c r="IL7" i="1"/>
  <c r="IH7" i="1"/>
  <c r="ID7" i="1"/>
  <c r="HN7" i="1"/>
  <c r="HB7" i="1"/>
  <c r="GX7" i="1"/>
  <c r="GT7" i="1"/>
  <c r="GJ7" i="1"/>
  <c r="GF7" i="1"/>
  <c r="GB7" i="1"/>
  <c r="FL7" i="1"/>
  <c r="EZ7" i="1"/>
  <c r="EV7" i="1"/>
  <c r="ER7" i="1"/>
  <c r="GD7" i="1"/>
  <c r="FR7" i="1"/>
  <c r="FN7" i="1"/>
  <c r="FJ7" i="1"/>
  <c r="FK7" i="1" s="1"/>
  <c r="QF13" i="1"/>
  <c r="PZ13" i="1"/>
  <c r="PP13" i="1"/>
  <c r="PR13" i="1"/>
  <c r="PN13" i="1"/>
  <c r="OX13" i="1"/>
  <c r="PH13" i="1"/>
  <c r="OZ13" i="1"/>
  <c r="OV13" i="1"/>
  <c r="OH13" i="1"/>
  <c r="OD13" i="1"/>
  <c r="OF13" i="1"/>
  <c r="NP13" i="1"/>
  <c r="NN13" i="1"/>
  <c r="NF13" i="1"/>
  <c r="MX13" i="1"/>
  <c r="MT13" i="1"/>
  <c r="NL13" i="1"/>
  <c r="MV13" i="1"/>
  <c r="MN13" i="1"/>
  <c r="MF13" i="1"/>
  <c r="MB13" i="1"/>
  <c r="KR13" i="1"/>
  <c r="KD13" i="1"/>
  <c r="JZ13" i="1"/>
  <c r="MD13" i="1"/>
  <c r="LV13" i="1"/>
  <c r="LJ13" i="1"/>
  <c r="KV13" i="1"/>
  <c r="KL13" i="1"/>
  <c r="KB13" i="1"/>
  <c r="JT13" i="1"/>
  <c r="JL13" i="1"/>
  <c r="JH13" i="1"/>
  <c r="IR13" i="1"/>
  <c r="JN13" i="1"/>
  <c r="JJ13" i="1"/>
  <c r="JB13" i="1"/>
  <c r="IT13" i="1"/>
  <c r="IP13" i="1"/>
  <c r="IJ13" i="1"/>
  <c r="IB13" i="1"/>
  <c r="HH13" i="1"/>
  <c r="GZ13" i="1"/>
  <c r="GR13" i="1"/>
  <c r="GN13" i="1"/>
  <c r="HZ13" i="1"/>
  <c r="HR13" i="1"/>
  <c r="HJ13" i="1"/>
  <c r="HF13" i="1"/>
  <c r="GP13" i="1"/>
  <c r="FX13" i="1"/>
  <c r="FP13" i="1"/>
  <c r="FH13" i="1"/>
  <c r="FI13" i="1" s="1"/>
  <c r="FF13" i="1"/>
  <c r="FG13" i="1" s="1"/>
  <c r="FD13" i="1"/>
  <c r="FE13" i="1" s="1"/>
  <c r="EN13" i="1"/>
  <c r="GH13" i="1"/>
  <c r="FZ13" i="1"/>
  <c r="FV13" i="1"/>
  <c r="EP13" i="1"/>
  <c r="EL13" i="1"/>
  <c r="EM13" i="1" s="1"/>
  <c r="QF28" i="1"/>
  <c r="PZ28" i="1"/>
  <c r="PR28" i="1"/>
  <c r="PP28" i="1"/>
  <c r="PH28" i="1"/>
  <c r="PN28" i="1"/>
  <c r="OZ28" i="1"/>
  <c r="OX28" i="1"/>
  <c r="OF28" i="1"/>
  <c r="NP28" i="1"/>
  <c r="OV28" i="1"/>
  <c r="OH28" i="1"/>
  <c r="OD28" i="1"/>
  <c r="NL28" i="1"/>
  <c r="MV28" i="1"/>
  <c r="MN28" i="1"/>
  <c r="NN28" i="1"/>
  <c r="NF28" i="1"/>
  <c r="MX28" i="1"/>
  <c r="MT28" i="1"/>
  <c r="MD28" i="1"/>
  <c r="LV28" i="1"/>
  <c r="LJ28" i="1"/>
  <c r="KV28" i="1"/>
  <c r="KL28" i="1"/>
  <c r="KB28" i="1"/>
  <c r="MF28" i="1"/>
  <c r="MB28" i="1"/>
  <c r="KR28" i="1"/>
  <c r="KD28" i="1"/>
  <c r="JZ28" i="1"/>
  <c r="JT28" i="1"/>
  <c r="JN28" i="1"/>
  <c r="JJ28" i="1"/>
  <c r="JB28" i="1"/>
  <c r="IT28" i="1"/>
  <c r="IP28" i="1"/>
  <c r="JL28" i="1"/>
  <c r="JH28" i="1"/>
  <c r="IR28" i="1"/>
  <c r="HZ28" i="1"/>
  <c r="HR28" i="1"/>
  <c r="HJ28" i="1"/>
  <c r="HF28" i="1"/>
  <c r="GP28" i="1"/>
  <c r="IJ28" i="1"/>
  <c r="IB28" i="1"/>
  <c r="HH28" i="1"/>
  <c r="GZ28" i="1"/>
  <c r="GR28" i="1"/>
  <c r="GN28" i="1"/>
  <c r="GH28" i="1"/>
  <c r="FZ28" i="1"/>
  <c r="FV28" i="1"/>
  <c r="EP28" i="1"/>
  <c r="EL28" i="1"/>
  <c r="EM28" i="1" s="1"/>
  <c r="FX28" i="1"/>
  <c r="FP28" i="1"/>
  <c r="FH28" i="1"/>
  <c r="FI28" i="1" s="1"/>
  <c r="FF28" i="1"/>
  <c r="FG28" i="1" s="1"/>
  <c r="FD28" i="1"/>
  <c r="FE28" i="1" s="1"/>
  <c r="EN28" i="1"/>
  <c r="QF14" i="1"/>
  <c r="PZ14" i="1"/>
  <c r="PR14" i="1"/>
  <c r="PP14" i="1"/>
  <c r="PH14" i="1"/>
  <c r="OZ14" i="1"/>
  <c r="PN14" i="1"/>
  <c r="OX14" i="1"/>
  <c r="OV14" i="1"/>
  <c r="OF14" i="1"/>
  <c r="OH14" i="1"/>
  <c r="OD14" i="1"/>
  <c r="NL14" i="1"/>
  <c r="MV14" i="1"/>
  <c r="MN14" i="1"/>
  <c r="NP14" i="1"/>
  <c r="NN14" i="1"/>
  <c r="NF14" i="1"/>
  <c r="MX14" i="1"/>
  <c r="MT14" i="1"/>
  <c r="MD14" i="1"/>
  <c r="LV14" i="1"/>
  <c r="LJ14" i="1"/>
  <c r="KV14" i="1"/>
  <c r="KL14" i="1"/>
  <c r="KB14" i="1"/>
  <c r="MF14" i="1"/>
  <c r="MB14" i="1"/>
  <c r="KR14" i="1"/>
  <c r="KD14" i="1"/>
  <c r="JZ14" i="1"/>
  <c r="JN14" i="1"/>
  <c r="JJ14" i="1"/>
  <c r="JB14" i="1"/>
  <c r="IT14" i="1"/>
  <c r="IP14" i="1"/>
  <c r="JT14" i="1"/>
  <c r="JL14" i="1"/>
  <c r="JH14" i="1"/>
  <c r="IR14" i="1"/>
  <c r="HZ14" i="1"/>
  <c r="HR14" i="1"/>
  <c r="HJ14" i="1"/>
  <c r="HF14" i="1"/>
  <c r="GP14" i="1"/>
  <c r="IJ14" i="1"/>
  <c r="IB14" i="1"/>
  <c r="HH14" i="1"/>
  <c r="GZ14" i="1"/>
  <c r="GR14" i="1"/>
  <c r="GN14" i="1"/>
  <c r="GH14" i="1"/>
  <c r="FZ14" i="1"/>
  <c r="FV14" i="1"/>
  <c r="EP14" i="1"/>
  <c r="EL14" i="1"/>
  <c r="EM14" i="1" s="1"/>
  <c r="FX14" i="1"/>
  <c r="FP14" i="1"/>
  <c r="FH14" i="1"/>
  <c r="FI14" i="1" s="1"/>
  <c r="FF14" i="1"/>
  <c r="FG14" i="1" s="1"/>
  <c r="FD14" i="1"/>
  <c r="FE14" i="1" s="1"/>
  <c r="EN14" i="1"/>
  <c r="QF45" i="1"/>
  <c r="PZ45" i="1"/>
  <c r="PR45" i="1"/>
  <c r="PP45" i="1"/>
  <c r="PN45" i="1"/>
  <c r="OX45" i="1"/>
  <c r="PH45" i="1"/>
  <c r="OZ45" i="1"/>
  <c r="OV45" i="1"/>
  <c r="OH45" i="1"/>
  <c r="OD45" i="1"/>
  <c r="OF45" i="1"/>
  <c r="NP45" i="1"/>
  <c r="NN45" i="1"/>
  <c r="NF45" i="1"/>
  <c r="MX45" i="1"/>
  <c r="MT45" i="1"/>
  <c r="NL45" i="1"/>
  <c r="MV45" i="1"/>
  <c r="MN45" i="1"/>
  <c r="MF45" i="1"/>
  <c r="MB45" i="1"/>
  <c r="KR45" i="1"/>
  <c r="KD45" i="1"/>
  <c r="JZ45" i="1"/>
  <c r="JT45" i="1"/>
  <c r="MD45" i="1"/>
  <c r="LV45" i="1"/>
  <c r="LJ45" i="1"/>
  <c r="KV45" i="1"/>
  <c r="KL45" i="1"/>
  <c r="KB45" i="1"/>
  <c r="JL45" i="1"/>
  <c r="JH45" i="1"/>
  <c r="IR45" i="1"/>
  <c r="JN45" i="1"/>
  <c r="JJ45" i="1"/>
  <c r="JB45" i="1"/>
  <c r="IT45" i="1"/>
  <c r="IP45" i="1"/>
  <c r="IJ45" i="1"/>
  <c r="IB45" i="1"/>
  <c r="HH45" i="1"/>
  <c r="GZ45" i="1"/>
  <c r="GR45" i="1"/>
  <c r="GN45" i="1"/>
  <c r="HZ45" i="1"/>
  <c r="HR45" i="1"/>
  <c r="HJ45" i="1"/>
  <c r="HF45" i="1"/>
  <c r="GP45" i="1"/>
  <c r="FX45" i="1"/>
  <c r="FP45" i="1"/>
  <c r="FH45" i="1"/>
  <c r="FI45" i="1" s="1"/>
  <c r="FF45" i="1"/>
  <c r="FG45" i="1" s="1"/>
  <c r="FD45" i="1"/>
  <c r="FE45" i="1" s="1"/>
  <c r="EN45" i="1"/>
  <c r="GH45" i="1"/>
  <c r="FZ45" i="1"/>
  <c r="FV45" i="1"/>
  <c r="EP45" i="1"/>
  <c r="EL45" i="1"/>
  <c r="EM45" i="1" s="1"/>
  <c r="QH29" i="1"/>
  <c r="PX29" i="1"/>
  <c r="PT29" i="1"/>
  <c r="PV29" i="1"/>
  <c r="PJ29" i="1"/>
  <c r="PF29" i="1"/>
  <c r="PB29" i="1"/>
  <c r="PD29" i="1"/>
  <c r="OL29" i="1"/>
  <c r="NV29" i="1"/>
  <c r="NR29" i="1"/>
  <c r="ON29" i="1"/>
  <c r="OJ29" i="1"/>
  <c r="NT29" i="1"/>
  <c r="NB29" i="1"/>
  <c r="MP29" i="1"/>
  <c r="NH29" i="1"/>
  <c r="ND29" i="1"/>
  <c r="MZ29" i="1"/>
  <c r="MJ29" i="1"/>
  <c r="LX29" i="1"/>
  <c r="LP29" i="1"/>
  <c r="KX29" i="1"/>
  <c r="KN29" i="1"/>
  <c r="KJ29" i="1"/>
  <c r="ML29" i="1"/>
  <c r="MH29" i="1"/>
  <c r="LB29" i="1"/>
  <c r="KH29" i="1"/>
  <c r="JV29" i="1"/>
  <c r="JP29" i="1"/>
  <c r="JD29" i="1"/>
  <c r="IZ29" i="1"/>
  <c r="IV29" i="1"/>
  <c r="JR29" i="1"/>
  <c r="IX29" i="1"/>
  <c r="IF29" i="1"/>
  <c r="HT29" i="1"/>
  <c r="HL29" i="1"/>
  <c r="GV29" i="1"/>
  <c r="GJ29" i="1"/>
  <c r="IL29" i="1"/>
  <c r="IH29" i="1"/>
  <c r="ID29" i="1"/>
  <c r="HN29" i="1"/>
  <c r="HB29" i="1"/>
  <c r="GX29" i="1"/>
  <c r="GT29" i="1"/>
  <c r="GF29" i="1"/>
  <c r="GB29" i="1"/>
  <c r="FL29" i="1"/>
  <c r="EZ29" i="1"/>
  <c r="EV29" i="1"/>
  <c r="ER29" i="1"/>
  <c r="GD29" i="1"/>
  <c r="FR29" i="1"/>
  <c r="FN29" i="1"/>
  <c r="FJ29" i="1"/>
  <c r="FK29" i="1" s="1"/>
  <c r="QH45" i="1"/>
  <c r="PX45" i="1"/>
  <c r="PT45" i="1"/>
  <c r="PV45" i="1"/>
  <c r="PJ45" i="1"/>
  <c r="PF45" i="1"/>
  <c r="PB45" i="1"/>
  <c r="PD45" i="1"/>
  <c r="OL45" i="1"/>
  <c r="NV45" i="1"/>
  <c r="NR45" i="1"/>
  <c r="ON45" i="1"/>
  <c r="OJ45" i="1"/>
  <c r="NT45" i="1"/>
  <c r="NB45" i="1"/>
  <c r="MP45" i="1"/>
  <c r="NH45" i="1"/>
  <c r="ND45" i="1"/>
  <c r="MZ45" i="1"/>
  <c r="MJ45" i="1"/>
  <c r="LX45" i="1"/>
  <c r="LP45" i="1"/>
  <c r="KX45" i="1"/>
  <c r="KN45" i="1"/>
  <c r="KJ45" i="1"/>
  <c r="ML45" i="1"/>
  <c r="MH45" i="1"/>
  <c r="LB45" i="1"/>
  <c r="KH45" i="1"/>
  <c r="JV45" i="1"/>
  <c r="JP45" i="1"/>
  <c r="JD45" i="1"/>
  <c r="IZ45" i="1"/>
  <c r="IV45" i="1"/>
  <c r="JR45" i="1"/>
  <c r="IX45" i="1"/>
  <c r="IF45" i="1"/>
  <c r="HT45" i="1"/>
  <c r="HL45" i="1"/>
  <c r="GV45" i="1"/>
  <c r="GJ45" i="1"/>
  <c r="IL45" i="1"/>
  <c r="IH45" i="1"/>
  <c r="ID45" i="1"/>
  <c r="HN45" i="1"/>
  <c r="HB45" i="1"/>
  <c r="GX45" i="1"/>
  <c r="GT45" i="1"/>
  <c r="GF45" i="1"/>
  <c r="GB45" i="1"/>
  <c r="FL45" i="1"/>
  <c r="EZ45" i="1"/>
  <c r="EV45" i="1"/>
  <c r="ER45" i="1"/>
  <c r="GD45" i="1"/>
  <c r="FR45" i="1"/>
  <c r="FN45" i="1"/>
  <c r="FJ45" i="1"/>
  <c r="FK45" i="1" s="1"/>
  <c r="QH30" i="1"/>
  <c r="PX30" i="1"/>
  <c r="PV30" i="1"/>
  <c r="PT30" i="1"/>
  <c r="PJ30" i="1"/>
  <c r="PD30" i="1"/>
  <c r="PF30" i="1"/>
  <c r="PB30" i="1"/>
  <c r="ON30" i="1"/>
  <c r="OJ30" i="1"/>
  <c r="NT30" i="1"/>
  <c r="OL30" i="1"/>
  <c r="NV30" i="1"/>
  <c r="NR30" i="1"/>
  <c r="NH30" i="1"/>
  <c r="ND30" i="1"/>
  <c r="MZ30" i="1"/>
  <c r="NB30" i="1"/>
  <c r="MP30" i="1"/>
  <c r="ML30" i="1"/>
  <c r="MH30" i="1"/>
  <c r="LB30" i="1"/>
  <c r="KH30" i="1"/>
  <c r="JV30" i="1"/>
  <c r="MJ30" i="1"/>
  <c r="LX30" i="1"/>
  <c r="LP30" i="1"/>
  <c r="KX30" i="1"/>
  <c r="KN30" i="1"/>
  <c r="KJ30" i="1"/>
  <c r="JR30" i="1"/>
  <c r="IX30" i="1"/>
  <c r="JP30" i="1"/>
  <c r="JD30" i="1"/>
  <c r="IZ30" i="1"/>
  <c r="IV30" i="1"/>
  <c r="IL30" i="1"/>
  <c r="IH30" i="1"/>
  <c r="ID30" i="1"/>
  <c r="HN30" i="1"/>
  <c r="HB30" i="1"/>
  <c r="GX30" i="1"/>
  <c r="GT30" i="1"/>
  <c r="IF30" i="1"/>
  <c r="HT30" i="1"/>
  <c r="HL30" i="1"/>
  <c r="GV30" i="1"/>
  <c r="GJ30" i="1"/>
  <c r="GD30" i="1"/>
  <c r="FR30" i="1"/>
  <c r="FN30" i="1"/>
  <c r="FJ30" i="1"/>
  <c r="FK30" i="1" s="1"/>
  <c r="GF30" i="1"/>
  <c r="GB30" i="1"/>
  <c r="FL30" i="1"/>
  <c r="EZ30" i="1"/>
  <c r="EV30" i="1"/>
  <c r="ER30" i="1"/>
  <c r="QH46" i="1"/>
  <c r="PX46" i="1"/>
  <c r="PV46" i="1"/>
  <c r="PT46" i="1"/>
  <c r="PJ46" i="1"/>
  <c r="PD46" i="1"/>
  <c r="PF46" i="1"/>
  <c r="PB46" i="1"/>
  <c r="ON46" i="1"/>
  <c r="OJ46" i="1"/>
  <c r="NT46" i="1"/>
  <c r="OL46" i="1"/>
  <c r="NV46" i="1"/>
  <c r="NR46" i="1"/>
  <c r="NH46" i="1"/>
  <c r="ND46" i="1"/>
  <c r="MZ46" i="1"/>
  <c r="NB46" i="1"/>
  <c r="MP46" i="1"/>
  <c r="ML46" i="1"/>
  <c r="MH46" i="1"/>
  <c r="LB46" i="1"/>
  <c r="KH46" i="1"/>
  <c r="JV46" i="1"/>
  <c r="MJ46" i="1"/>
  <c r="LX46" i="1"/>
  <c r="LP46" i="1"/>
  <c r="KX46" i="1"/>
  <c r="KN46" i="1"/>
  <c r="KJ46" i="1"/>
  <c r="JR46" i="1"/>
  <c r="IX46" i="1"/>
  <c r="JP46" i="1"/>
  <c r="JD46" i="1"/>
  <c r="IZ46" i="1"/>
  <c r="IV46" i="1"/>
  <c r="IL46" i="1"/>
  <c r="IH46" i="1"/>
  <c r="ID46" i="1"/>
  <c r="HN46" i="1"/>
  <c r="HB46" i="1"/>
  <c r="GX46" i="1"/>
  <c r="GT46" i="1"/>
  <c r="IF46" i="1"/>
  <c r="HT46" i="1"/>
  <c r="HL46" i="1"/>
  <c r="GV46" i="1"/>
  <c r="GJ46" i="1"/>
  <c r="GD46" i="1"/>
  <c r="FR46" i="1"/>
  <c r="FN46" i="1"/>
  <c r="FJ46" i="1"/>
  <c r="FK46" i="1" s="1"/>
  <c r="GF46" i="1"/>
  <c r="GB46" i="1"/>
  <c r="FL46" i="1"/>
  <c r="EZ46" i="1"/>
  <c r="EV46" i="1"/>
  <c r="ER46" i="1"/>
  <c r="QH31" i="1"/>
  <c r="PX31" i="1"/>
  <c r="PT31" i="1"/>
  <c r="PV31" i="1"/>
  <c r="PJ31" i="1"/>
  <c r="PF31" i="1"/>
  <c r="PB31" i="1"/>
  <c r="PD31" i="1"/>
  <c r="OL31" i="1"/>
  <c r="NV31" i="1"/>
  <c r="NR31" i="1"/>
  <c r="ON31" i="1"/>
  <c r="OJ31" i="1"/>
  <c r="NT31" i="1"/>
  <c r="NB31" i="1"/>
  <c r="MP31" i="1"/>
  <c r="NH31" i="1"/>
  <c r="ND31" i="1"/>
  <c r="MZ31" i="1"/>
  <c r="MJ31" i="1"/>
  <c r="LX31" i="1"/>
  <c r="LP31" i="1"/>
  <c r="KX31" i="1"/>
  <c r="KN31" i="1"/>
  <c r="KJ31" i="1"/>
  <c r="ML31" i="1"/>
  <c r="MH31" i="1"/>
  <c r="LB31" i="1"/>
  <c r="KH31" i="1"/>
  <c r="JV31" i="1"/>
  <c r="JP31" i="1"/>
  <c r="JD31" i="1"/>
  <c r="IZ31" i="1"/>
  <c r="IV31" i="1"/>
  <c r="JR31" i="1"/>
  <c r="IX31" i="1"/>
  <c r="IF31" i="1"/>
  <c r="HT31" i="1"/>
  <c r="HL31" i="1"/>
  <c r="GV31" i="1"/>
  <c r="GJ31" i="1"/>
  <c r="IL31" i="1"/>
  <c r="IH31" i="1"/>
  <c r="ID31" i="1"/>
  <c r="HN31" i="1"/>
  <c r="HB31" i="1"/>
  <c r="GX31" i="1"/>
  <c r="GT31" i="1"/>
  <c r="GF31" i="1"/>
  <c r="GB31" i="1"/>
  <c r="FL31" i="1"/>
  <c r="EZ31" i="1"/>
  <c r="EV31" i="1"/>
  <c r="ER31" i="1"/>
  <c r="GD31" i="1"/>
  <c r="FR31" i="1"/>
  <c r="FN31" i="1"/>
  <c r="FJ31" i="1"/>
  <c r="FK31" i="1" s="1"/>
  <c r="QH47" i="1"/>
  <c r="PX47" i="1"/>
  <c r="PT47" i="1"/>
  <c r="PV47" i="1"/>
  <c r="PJ47" i="1"/>
  <c r="PF47" i="1"/>
  <c r="PB47" i="1"/>
  <c r="PD47" i="1"/>
  <c r="ON47" i="1"/>
  <c r="OL47" i="1"/>
  <c r="NV47" i="1"/>
  <c r="NR47" i="1"/>
  <c r="OJ47" i="1"/>
  <c r="NT47" i="1"/>
  <c r="NB47" i="1"/>
  <c r="MP47" i="1"/>
  <c r="ML47" i="1"/>
  <c r="NH47" i="1"/>
  <c r="ND47" i="1"/>
  <c r="MZ47" i="1"/>
  <c r="MJ47" i="1"/>
  <c r="LX47" i="1"/>
  <c r="LP47" i="1"/>
  <c r="KX47" i="1"/>
  <c r="KN47" i="1"/>
  <c r="KJ47" i="1"/>
  <c r="MH47" i="1"/>
  <c r="LB47" i="1"/>
  <c r="KH47" i="1"/>
  <c r="JV47" i="1"/>
  <c r="JP47" i="1"/>
  <c r="JD47" i="1"/>
  <c r="IZ47" i="1"/>
  <c r="IV47" i="1"/>
  <c r="JR47" i="1"/>
  <c r="IX47" i="1"/>
  <c r="IF47" i="1"/>
  <c r="HT47" i="1"/>
  <c r="HL47" i="1"/>
  <c r="GV47" i="1"/>
  <c r="GJ47" i="1"/>
  <c r="IL47" i="1"/>
  <c r="IH47" i="1"/>
  <c r="ID47" i="1"/>
  <c r="HN47" i="1"/>
  <c r="HB47" i="1"/>
  <c r="GX47" i="1"/>
  <c r="GT47" i="1"/>
  <c r="GF47" i="1"/>
  <c r="GB47" i="1"/>
  <c r="FL47" i="1"/>
  <c r="EZ47" i="1"/>
  <c r="EV47" i="1"/>
  <c r="ER47" i="1"/>
  <c r="GD47" i="1"/>
  <c r="FR47" i="1"/>
  <c r="FN47" i="1"/>
  <c r="FJ47" i="1"/>
  <c r="FK47" i="1" s="1"/>
  <c r="QH32" i="1"/>
  <c r="PX32" i="1"/>
  <c r="PV32" i="1"/>
  <c r="PT32" i="1"/>
  <c r="PD32" i="1"/>
  <c r="PJ32" i="1"/>
  <c r="PF32" i="1"/>
  <c r="PB32" i="1"/>
  <c r="ON32" i="1"/>
  <c r="OJ32" i="1"/>
  <c r="NT32" i="1"/>
  <c r="OL32" i="1"/>
  <c r="NV32" i="1"/>
  <c r="NR32" i="1"/>
  <c r="NH32" i="1"/>
  <c r="ND32" i="1"/>
  <c r="MZ32" i="1"/>
  <c r="NB32" i="1"/>
  <c r="MP32" i="1"/>
  <c r="ML32" i="1"/>
  <c r="MH32" i="1"/>
  <c r="LB32" i="1"/>
  <c r="KH32" i="1"/>
  <c r="JV32" i="1"/>
  <c r="MJ32" i="1"/>
  <c r="LX32" i="1"/>
  <c r="LP32" i="1"/>
  <c r="KX32" i="1"/>
  <c r="KN32" i="1"/>
  <c r="KJ32" i="1"/>
  <c r="JR32" i="1"/>
  <c r="IX32" i="1"/>
  <c r="JP32" i="1"/>
  <c r="JD32" i="1"/>
  <c r="IZ32" i="1"/>
  <c r="IV32" i="1"/>
  <c r="IL32" i="1"/>
  <c r="IH32" i="1"/>
  <c r="ID32" i="1"/>
  <c r="HN32" i="1"/>
  <c r="HB32" i="1"/>
  <c r="GX32" i="1"/>
  <c r="GT32" i="1"/>
  <c r="IF32" i="1"/>
  <c r="HT32" i="1"/>
  <c r="HL32" i="1"/>
  <c r="GV32" i="1"/>
  <c r="GJ32" i="1"/>
  <c r="GD32" i="1"/>
  <c r="FR32" i="1"/>
  <c r="FN32" i="1"/>
  <c r="FJ32" i="1"/>
  <c r="FK32" i="1" s="1"/>
  <c r="GF32" i="1"/>
  <c r="GB32" i="1"/>
  <c r="FL32" i="1"/>
  <c r="EZ32" i="1"/>
  <c r="EV32" i="1"/>
  <c r="ER32" i="1"/>
  <c r="QH10" i="1"/>
  <c r="PV10" i="1"/>
  <c r="PX10" i="1"/>
  <c r="PT10" i="1"/>
  <c r="PJ10" i="1"/>
  <c r="PD10" i="1"/>
  <c r="PF10" i="1"/>
  <c r="PB10" i="1"/>
  <c r="ON10" i="1"/>
  <c r="OJ10" i="1"/>
  <c r="NT10" i="1"/>
  <c r="OL10" i="1"/>
  <c r="NV10" i="1"/>
  <c r="NR10" i="1"/>
  <c r="NH10" i="1"/>
  <c r="ND10" i="1"/>
  <c r="MZ10" i="1"/>
  <c r="NB10" i="1"/>
  <c r="MP10" i="1"/>
  <c r="ML10" i="1"/>
  <c r="MH10" i="1"/>
  <c r="LF10" i="1"/>
  <c r="LB10" i="1"/>
  <c r="KH10" i="1"/>
  <c r="JV10" i="1"/>
  <c r="MJ10" i="1"/>
  <c r="LX10" i="1"/>
  <c r="LP10" i="1"/>
  <c r="KX10" i="1"/>
  <c r="KN10" i="1"/>
  <c r="KJ10" i="1"/>
  <c r="JR10" i="1"/>
  <c r="IX10" i="1"/>
  <c r="JP10" i="1"/>
  <c r="JD10" i="1"/>
  <c r="IZ10" i="1"/>
  <c r="IV10" i="1"/>
  <c r="IL10" i="1"/>
  <c r="IH10" i="1"/>
  <c r="ID10" i="1"/>
  <c r="HN10" i="1"/>
  <c r="HB10" i="1"/>
  <c r="GX10" i="1"/>
  <c r="GT10" i="1"/>
  <c r="IF10" i="1"/>
  <c r="HT10" i="1"/>
  <c r="HL10" i="1"/>
  <c r="GV10" i="1"/>
  <c r="GD10" i="1"/>
  <c r="FR10" i="1"/>
  <c r="FN10" i="1"/>
  <c r="FJ10" i="1"/>
  <c r="FK10" i="1" s="1"/>
  <c r="GJ10" i="1"/>
  <c r="GF10" i="1"/>
  <c r="GB10" i="1"/>
  <c r="FL10" i="1"/>
  <c r="EZ10" i="1"/>
  <c r="EV10" i="1"/>
  <c r="ER10" i="1"/>
  <c r="QH41" i="1"/>
  <c r="PX41" i="1"/>
  <c r="PT41" i="1"/>
  <c r="PV41" i="1"/>
  <c r="PJ41" i="1"/>
  <c r="PF41" i="1"/>
  <c r="PB41" i="1"/>
  <c r="PD41" i="1"/>
  <c r="OL41" i="1"/>
  <c r="NV41" i="1"/>
  <c r="NR41" i="1"/>
  <c r="ON41" i="1"/>
  <c r="OJ41" i="1"/>
  <c r="NT41" i="1"/>
  <c r="NB41" i="1"/>
  <c r="MP41" i="1"/>
  <c r="NH41" i="1"/>
  <c r="ND41" i="1"/>
  <c r="MZ41" i="1"/>
  <c r="MJ41" i="1"/>
  <c r="LX41" i="1"/>
  <c r="LP41" i="1"/>
  <c r="KX41" i="1"/>
  <c r="KN41" i="1"/>
  <c r="KJ41" i="1"/>
  <c r="ML41" i="1"/>
  <c r="MH41" i="1"/>
  <c r="LB41" i="1"/>
  <c r="KH41" i="1"/>
  <c r="JV41" i="1"/>
  <c r="JP41" i="1"/>
  <c r="JD41" i="1"/>
  <c r="IZ41" i="1"/>
  <c r="IV41" i="1"/>
  <c r="JR41" i="1"/>
  <c r="IX41" i="1"/>
  <c r="IF41" i="1"/>
  <c r="HT41" i="1"/>
  <c r="HL41" i="1"/>
  <c r="GV41" i="1"/>
  <c r="GJ41" i="1"/>
  <c r="IL41" i="1"/>
  <c r="IH41" i="1"/>
  <c r="ID41" i="1"/>
  <c r="HN41" i="1"/>
  <c r="HB41" i="1"/>
  <c r="GX41" i="1"/>
  <c r="GT41" i="1"/>
  <c r="GF41" i="1"/>
  <c r="GB41" i="1"/>
  <c r="FL41" i="1"/>
  <c r="EZ41" i="1"/>
  <c r="EV41" i="1"/>
  <c r="ER41" i="1"/>
  <c r="GD41" i="1"/>
  <c r="FR41" i="1"/>
  <c r="FN41" i="1"/>
  <c r="FJ41" i="1"/>
  <c r="FK41" i="1" s="1"/>
  <c r="QH11" i="1"/>
  <c r="PX11" i="1"/>
  <c r="PT11" i="1"/>
  <c r="PV11" i="1"/>
  <c r="PJ11" i="1"/>
  <c r="PF11" i="1"/>
  <c r="PB11" i="1"/>
  <c r="PD11" i="1"/>
  <c r="OL11" i="1"/>
  <c r="NV11" i="1"/>
  <c r="NR11" i="1"/>
  <c r="ON11" i="1"/>
  <c r="OJ11" i="1"/>
  <c r="NT11" i="1"/>
  <c r="NB11" i="1"/>
  <c r="MP11" i="1"/>
  <c r="NH11" i="1"/>
  <c r="ND11" i="1"/>
  <c r="MZ11" i="1"/>
  <c r="MJ11" i="1"/>
  <c r="LX11" i="1"/>
  <c r="LP11" i="1"/>
  <c r="KX11" i="1"/>
  <c r="KN11" i="1"/>
  <c r="KJ11" i="1"/>
  <c r="ML11" i="1"/>
  <c r="MH11" i="1"/>
  <c r="LF11" i="1"/>
  <c r="LB11" i="1"/>
  <c r="KH11" i="1"/>
  <c r="JV11" i="1"/>
  <c r="JP11" i="1"/>
  <c r="JD11" i="1"/>
  <c r="IZ11" i="1"/>
  <c r="IV11" i="1"/>
  <c r="JR11" i="1"/>
  <c r="IX11" i="1"/>
  <c r="IF11" i="1"/>
  <c r="HT11" i="1"/>
  <c r="HL11" i="1"/>
  <c r="GV11" i="1"/>
  <c r="IL11" i="1"/>
  <c r="IH11" i="1"/>
  <c r="ID11" i="1"/>
  <c r="HN11" i="1"/>
  <c r="HB11" i="1"/>
  <c r="GX11" i="1"/>
  <c r="GT11" i="1"/>
  <c r="GJ11" i="1"/>
  <c r="GF11" i="1"/>
  <c r="GB11" i="1"/>
  <c r="FL11" i="1"/>
  <c r="EZ11" i="1"/>
  <c r="EV11" i="1"/>
  <c r="ER11" i="1"/>
  <c r="GD11" i="1"/>
  <c r="FR11" i="1"/>
  <c r="FN11" i="1"/>
  <c r="FJ11" i="1"/>
  <c r="FK11" i="1" s="1"/>
  <c r="QH12" i="1"/>
  <c r="PV12" i="1"/>
  <c r="PT12" i="1"/>
  <c r="PX12" i="1"/>
  <c r="PD12" i="1"/>
  <c r="PJ12" i="1"/>
  <c r="PF12" i="1"/>
  <c r="PB12" i="1"/>
  <c r="ON12" i="1"/>
  <c r="OJ12" i="1"/>
  <c r="NT12" i="1"/>
  <c r="OL12" i="1"/>
  <c r="NV12" i="1"/>
  <c r="NR12" i="1"/>
  <c r="NH12" i="1"/>
  <c r="ND12" i="1"/>
  <c r="MZ12" i="1"/>
  <c r="NB12" i="1"/>
  <c r="MP12" i="1"/>
  <c r="ML12" i="1"/>
  <c r="MH12" i="1"/>
  <c r="LF12" i="1"/>
  <c r="LB12" i="1"/>
  <c r="KH12" i="1"/>
  <c r="JV12" i="1"/>
  <c r="MJ12" i="1"/>
  <c r="LX12" i="1"/>
  <c r="LP12" i="1"/>
  <c r="KX12" i="1"/>
  <c r="KN12" i="1"/>
  <c r="KJ12" i="1"/>
  <c r="JR12" i="1"/>
  <c r="IX12" i="1"/>
  <c r="JP12" i="1"/>
  <c r="JD12" i="1"/>
  <c r="IZ12" i="1"/>
  <c r="IV12" i="1"/>
  <c r="IL12" i="1"/>
  <c r="IH12" i="1"/>
  <c r="ID12" i="1"/>
  <c r="HN12" i="1"/>
  <c r="HB12" i="1"/>
  <c r="GX12" i="1"/>
  <c r="GT12" i="1"/>
  <c r="IF12" i="1"/>
  <c r="HT12" i="1"/>
  <c r="HL12" i="1"/>
  <c r="GV12" i="1"/>
  <c r="GD12" i="1"/>
  <c r="FR12" i="1"/>
  <c r="FN12" i="1"/>
  <c r="FJ12" i="1"/>
  <c r="FK12" i="1" s="1"/>
  <c r="GJ12" i="1"/>
  <c r="GF12" i="1"/>
  <c r="GB12" i="1"/>
  <c r="FL12" i="1"/>
  <c r="EZ12" i="1"/>
  <c r="EV12" i="1"/>
  <c r="ER12" i="1"/>
  <c r="QF16" i="1"/>
  <c r="PZ16" i="1"/>
  <c r="PR16" i="1"/>
  <c r="PP16" i="1"/>
  <c r="PH16" i="1"/>
  <c r="PN16" i="1"/>
  <c r="OZ16" i="1"/>
  <c r="OX16" i="1"/>
  <c r="OF16" i="1"/>
  <c r="OV16" i="1"/>
  <c r="OH16" i="1"/>
  <c r="OD16" i="1"/>
  <c r="NP16" i="1"/>
  <c r="NL16" i="1"/>
  <c r="MV16" i="1"/>
  <c r="MN16" i="1"/>
  <c r="NN16" i="1"/>
  <c r="NF16" i="1"/>
  <c r="MX16" i="1"/>
  <c r="MT16" i="1"/>
  <c r="MD16" i="1"/>
  <c r="LV16" i="1"/>
  <c r="LJ16" i="1"/>
  <c r="KV16" i="1"/>
  <c r="KL16" i="1"/>
  <c r="KB16" i="1"/>
  <c r="MF16" i="1"/>
  <c r="MB16" i="1"/>
  <c r="KR16" i="1"/>
  <c r="KD16" i="1"/>
  <c r="JZ16" i="1"/>
  <c r="JN16" i="1"/>
  <c r="JJ16" i="1"/>
  <c r="JB16" i="1"/>
  <c r="IT16" i="1"/>
  <c r="IP16" i="1"/>
  <c r="JT16" i="1"/>
  <c r="JL16" i="1"/>
  <c r="JH16" i="1"/>
  <c r="IR16" i="1"/>
  <c r="HZ16" i="1"/>
  <c r="HR16" i="1"/>
  <c r="HJ16" i="1"/>
  <c r="HF16" i="1"/>
  <c r="GP16" i="1"/>
  <c r="IJ16" i="1"/>
  <c r="IB16" i="1"/>
  <c r="HH16" i="1"/>
  <c r="GZ16" i="1"/>
  <c r="GR16" i="1"/>
  <c r="GN16" i="1"/>
  <c r="GH16" i="1"/>
  <c r="FZ16" i="1"/>
  <c r="FV16" i="1"/>
  <c r="EP16" i="1"/>
  <c r="EL16" i="1"/>
  <c r="EM16" i="1" s="1"/>
  <c r="FX16" i="1"/>
  <c r="FP16" i="1"/>
  <c r="FH16" i="1"/>
  <c r="FI16" i="1" s="1"/>
  <c r="FF16" i="1"/>
  <c r="FG16" i="1" s="1"/>
  <c r="FD16" i="1"/>
  <c r="FE16" i="1" s="1"/>
  <c r="EN16" i="1"/>
  <c r="QF31" i="1"/>
  <c r="PZ31" i="1"/>
  <c r="PP31" i="1"/>
  <c r="PR31" i="1"/>
  <c r="PN31" i="1"/>
  <c r="PH31" i="1"/>
  <c r="OX31" i="1"/>
  <c r="OZ31" i="1"/>
  <c r="OV31" i="1"/>
  <c r="OH31" i="1"/>
  <c r="OD31" i="1"/>
  <c r="OF31" i="1"/>
  <c r="NP31" i="1"/>
  <c r="NN31" i="1"/>
  <c r="NF31" i="1"/>
  <c r="MX31" i="1"/>
  <c r="MT31" i="1"/>
  <c r="NL31" i="1"/>
  <c r="MV31" i="1"/>
  <c r="MN31" i="1"/>
  <c r="MF31" i="1"/>
  <c r="MB31" i="1"/>
  <c r="KR31" i="1"/>
  <c r="KD31" i="1"/>
  <c r="JZ31" i="1"/>
  <c r="JT31" i="1"/>
  <c r="MD31" i="1"/>
  <c r="LV31" i="1"/>
  <c r="LJ31" i="1"/>
  <c r="KV31" i="1"/>
  <c r="KL31" i="1"/>
  <c r="KB31" i="1"/>
  <c r="JL31" i="1"/>
  <c r="JH31" i="1"/>
  <c r="IR31" i="1"/>
  <c r="JN31" i="1"/>
  <c r="JJ31" i="1"/>
  <c r="JB31" i="1"/>
  <c r="IT31" i="1"/>
  <c r="IP31" i="1"/>
  <c r="IJ31" i="1"/>
  <c r="IB31" i="1"/>
  <c r="HH31" i="1"/>
  <c r="GZ31" i="1"/>
  <c r="GR31" i="1"/>
  <c r="GN31" i="1"/>
  <c r="HZ31" i="1"/>
  <c r="HR31" i="1"/>
  <c r="HJ31" i="1"/>
  <c r="HF31" i="1"/>
  <c r="GP31" i="1"/>
  <c r="FX31" i="1"/>
  <c r="FP31" i="1"/>
  <c r="FH31" i="1"/>
  <c r="FI31" i="1" s="1"/>
  <c r="FF31" i="1"/>
  <c r="FG31" i="1" s="1"/>
  <c r="FD31" i="1"/>
  <c r="FE31" i="1" s="1"/>
  <c r="EN31" i="1"/>
  <c r="GH31" i="1"/>
  <c r="FZ31" i="1"/>
  <c r="FV31" i="1"/>
  <c r="EP31" i="1"/>
  <c r="EL31" i="1"/>
  <c r="EM31" i="1" s="1"/>
  <c r="QF47" i="1"/>
  <c r="PZ47" i="1"/>
  <c r="PP47" i="1"/>
  <c r="PR47" i="1"/>
  <c r="PN47" i="1"/>
  <c r="PH47" i="1"/>
  <c r="OX47" i="1"/>
  <c r="OZ47" i="1"/>
  <c r="OV47" i="1"/>
  <c r="OH47" i="1"/>
  <c r="OD47" i="1"/>
  <c r="OF47" i="1"/>
  <c r="NP47" i="1"/>
  <c r="NN47" i="1"/>
  <c r="NF47" i="1"/>
  <c r="MX47" i="1"/>
  <c r="MT47" i="1"/>
  <c r="NL47" i="1"/>
  <c r="MV47" i="1"/>
  <c r="MN47" i="1"/>
  <c r="MF47" i="1"/>
  <c r="MB47" i="1"/>
  <c r="KR47" i="1"/>
  <c r="KD47" i="1"/>
  <c r="JZ47" i="1"/>
  <c r="JT47" i="1"/>
  <c r="MD47" i="1"/>
  <c r="LV47" i="1"/>
  <c r="LJ47" i="1"/>
  <c r="KV47" i="1"/>
  <c r="KL47" i="1"/>
  <c r="KB47" i="1"/>
  <c r="JL47" i="1"/>
  <c r="JH47" i="1"/>
  <c r="IR47" i="1"/>
  <c r="JN47" i="1"/>
  <c r="JJ47" i="1"/>
  <c r="JB47" i="1"/>
  <c r="IT47" i="1"/>
  <c r="IP47" i="1"/>
  <c r="IJ47" i="1"/>
  <c r="IB47" i="1"/>
  <c r="HH47" i="1"/>
  <c r="GZ47" i="1"/>
  <c r="GR47" i="1"/>
  <c r="GN47" i="1"/>
  <c r="HZ47" i="1"/>
  <c r="HR47" i="1"/>
  <c r="HJ47" i="1"/>
  <c r="HF47" i="1"/>
  <c r="GP47" i="1"/>
  <c r="FX47" i="1"/>
  <c r="FP47" i="1"/>
  <c r="FH47" i="1"/>
  <c r="FI47" i="1" s="1"/>
  <c r="FF47" i="1"/>
  <c r="FG47" i="1" s="1"/>
  <c r="FD47" i="1"/>
  <c r="FE47" i="1" s="1"/>
  <c r="EN47" i="1"/>
  <c r="GH47" i="1"/>
  <c r="FZ47" i="1"/>
  <c r="FV47" i="1"/>
  <c r="EP47" i="1"/>
  <c r="EL47" i="1"/>
  <c r="EM47" i="1" s="1"/>
  <c r="QF25" i="1"/>
  <c r="PZ25" i="1"/>
  <c r="PP25" i="1"/>
  <c r="PR25" i="1"/>
  <c r="PN25" i="1"/>
  <c r="OX25" i="1"/>
  <c r="PH25" i="1"/>
  <c r="OZ25" i="1"/>
  <c r="OV25" i="1"/>
  <c r="OH25" i="1"/>
  <c r="OD25" i="1"/>
  <c r="OF25" i="1"/>
  <c r="NP25" i="1"/>
  <c r="NN25" i="1"/>
  <c r="NF25" i="1"/>
  <c r="MX25" i="1"/>
  <c r="MT25" i="1"/>
  <c r="NL25" i="1"/>
  <c r="MV25" i="1"/>
  <c r="MN25" i="1"/>
  <c r="MF25" i="1"/>
  <c r="MB25" i="1"/>
  <c r="KR25" i="1"/>
  <c r="KD25" i="1"/>
  <c r="JZ25" i="1"/>
  <c r="JT25" i="1"/>
  <c r="MD25" i="1"/>
  <c r="LV25" i="1"/>
  <c r="LJ25" i="1"/>
  <c r="KV25" i="1"/>
  <c r="KL25" i="1"/>
  <c r="KB25" i="1"/>
  <c r="JL25" i="1"/>
  <c r="JH25" i="1"/>
  <c r="IR25" i="1"/>
  <c r="JN25" i="1"/>
  <c r="JJ25" i="1"/>
  <c r="JB25" i="1"/>
  <c r="IT25" i="1"/>
  <c r="IP25" i="1"/>
  <c r="IJ25" i="1"/>
  <c r="IB25" i="1"/>
  <c r="HH25" i="1"/>
  <c r="GZ25" i="1"/>
  <c r="GR25" i="1"/>
  <c r="GN25" i="1"/>
  <c r="HZ25" i="1"/>
  <c r="HR25" i="1"/>
  <c r="HJ25" i="1"/>
  <c r="HF25" i="1"/>
  <c r="GP25" i="1"/>
  <c r="FX25" i="1"/>
  <c r="FP25" i="1"/>
  <c r="FH25" i="1"/>
  <c r="FI25" i="1" s="1"/>
  <c r="FF25" i="1"/>
  <c r="FG25" i="1" s="1"/>
  <c r="FD25" i="1"/>
  <c r="FE25" i="1" s="1"/>
  <c r="EN25" i="1"/>
  <c r="GH25" i="1"/>
  <c r="FZ25" i="1"/>
  <c r="FV25" i="1"/>
  <c r="EP25" i="1"/>
  <c r="EL25" i="1"/>
  <c r="EM25" i="1" s="1"/>
  <c r="QF33" i="1"/>
  <c r="PZ33" i="1"/>
  <c r="PP33" i="1"/>
  <c r="PR33" i="1"/>
  <c r="PN33" i="1"/>
  <c r="OX33" i="1"/>
  <c r="PH33" i="1"/>
  <c r="OZ33" i="1"/>
  <c r="OV33" i="1"/>
  <c r="OH33" i="1"/>
  <c r="OD33" i="1"/>
  <c r="OF33" i="1"/>
  <c r="NP33" i="1"/>
  <c r="NN33" i="1"/>
  <c r="NF33" i="1"/>
  <c r="MX33" i="1"/>
  <c r="MT33" i="1"/>
  <c r="NL33" i="1"/>
  <c r="MV33" i="1"/>
  <c r="MN33" i="1"/>
  <c r="MF33" i="1"/>
  <c r="MB33" i="1"/>
  <c r="KR33" i="1"/>
  <c r="KD33" i="1"/>
  <c r="JZ33" i="1"/>
  <c r="JT33" i="1"/>
  <c r="MD33" i="1"/>
  <c r="LV33" i="1"/>
  <c r="LJ33" i="1"/>
  <c r="KV33" i="1"/>
  <c r="KL33" i="1"/>
  <c r="KB33" i="1"/>
  <c r="JL33" i="1"/>
  <c r="JH33" i="1"/>
  <c r="IR33" i="1"/>
  <c r="JN33" i="1"/>
  <c r="JJ33" i="1"/>
  <c r="JB33" i="1"/>
  <c r="IT33" i="1"/>
  <c r="IP33" i="1"/>
  <c r="IJ33" i="1"/>
  <c r="IB33" i="1"/>
  <c r="HH33" i="1"/>
  <c r="GZ33" i="1"/>
  <c r="GR33" i="1"/>
  <c r="GN33" i="1"/>
  <c r="HZ33" i="1"/>
  <c r="HR33" i="1"/>
  <c r="HJ33" i="1"/>
  <c r="HF33" i="1"/>
  <c r="GP33" i="1"/>
  <c r="FX33" i="1"/>
  <c r="FP33" i="1"/>
  <c r="FH33" i="1"/>
  <c r="FI33" i="1" s="1"/>
  <c r="FF33" i="1"/>
  <c r="FG33" i="1" s="1"/>
  <c r="FD33" i="1"/>
  <c r="FE33" i="1" s="1"/>
  <c r="EN33" i="1"/>
  <c r="GH33" i="1"/>
  <c r="FZ33" i="1"/>
  <c r="FV33" i="1"/>
  <c r="EP33" i="1"/>
  <c r="EL33" i="1"/>
  <c r="EM33" i="1" s="1"/>
  <c r="QF19" i="1"/>
  <c r="PZ19" i="1"/>
  <c r="PP19" i="1"/>
  <c r="PR19" i="1"/>
  <c r="PN19" i="1"/>
  <c r="PH19" i="1"/>
  <c r="OX19" i="1"/>
  <c r="OZ19" i="1"/>
  <c r="OV19" i="1"/>
  <c r="OH19" i="1"/>
  <c r="OD19" i="1"/>
  <c r="OF19" i="1"/>
  <c r="NP19" i="1"/>
  <c r="NN19" i="1"/>
  <c r="NF19" i="1"/>
  <c r="MX19" i="1"/>
  <c r="MT19" i="1"/>
  <c r="NL19" i="1"/>
  <c r="MV19" i="1"/>
  <c r="MN19" i="1"/>
  <c r="MF19" i="1"/>
  <c r="MB19" i="1"/>
  <c r="KR19" i="1"/>
  <c r="KD19" i="1"/>
  <c r="JZ19" i="1"/>
  <c r="JT19" i="1"/>
  <c r="MD19" i="1"/>
  <c r="LV19" i="1"/>
  <c r="LJ19" i="1"/>
  <c r="KV19" i="1"/>
  <c r="KL19" i="1"/>
  <c r="KB19" i="1"/>
  <c r="JL19" i="1"/>
  <c r="JH19" i="1"/>
  <c r="IR19" i="1"/>
  <c r="JN19" i="1"/>
  <c r="JJ19" i="1"/>
  <c r="JB19" i="1"/>
  <c r="IT19" i="1"/>
  <c r="IP19" i="1"/>
  <c r="IJ19" i="1"/>
  <c r="IB19" i="1"/>
  <c r="HH19" i="1"/>
  <c r="GZ19" i="1"/>
  <c r="GR19" i="1"/>
  <c r="GN19" i="1"/>
  <c r="HZ19" i="1"/>
  <c r="HR19" i="1"/>
  <c r="HJ19" i="1"/>
  <c r="HF19" i="1"/>
  <c r="GP19" i="1"/>
  <c r="FX19" i="1"/>
  <c r="FP19" i="1"/>
  <c r="FH19" i="1"/>
  <c r="FI19" i="1" s="1"/>
  <c r="FF19" i="1"/>
  <c r="FG19" i="1" s="1"/>
  <c r="FD19" i="1"/>
  <c r="FE19" i="1" s="1"/>
  <c r="EN19" i="1"/>
  <c r="GH19" i="1"/>
  <c r="FZ19" i="1"/>
  <c r="FV19" i="1"/>
  <c r="EP19" i="1"/>
  <c r="EL19" i="1"/>
  <c r="EM19" i="1" s="1"/>
  <c r="QF42" i="1"/>
  <c r="PZ42" i="1"/>
  <c r="PR42" i="1"/>
  <c r="PP42" i="1"/>
  <c r="PH42" i="1"/>
  <c r="OZ42" i="1"/>
  <c r="PN42" i="1"/>
  <c r="OX42" i="1"/>
  <c r="OV42" i="1"/>
  <c r="OF42" i="1"/>
  <c r="NP42" i="1"/>
  <c r="OH42" i="1"/>
  <c r="OD42" i="1"/>
  <c r="NL42" i="1"/>
  <c r="MV42" i="1"/>
  <c r="MN42" i="1"/>
  <c r="NN42" i="1"/>
  <c r="NF42" i="1"/>
  <c r="MX42" i="1"/>
  <c r="MT42" i="1"/>
  <c r="MD42" i="1"/>
  <c r="LV42" i="1"/>
  <c r="LJ42" i="1"/>
  <c r="KV42" i="1"/>
  <c r="KL42" i="1"/>
  <c r="KB42" i="1"/>
  <c r="MF42" i="1"/>
  <c r="MB42" i="1"/>
  <c r="KR42" i="1"/>
  <c r="KD42" i="1"/>
  <c r="JZ42" i="1"/>
  <c r="JT42" i="1"/>
  <c r="JN42" i="1"/>
  <c r="JJ42" i="1"/>
  <c r="JB42" i="1"/>
  <c r="IT42" i="1"/>
  <c r="IP42" i="1"/>
  <c r="JL42" i="1"/>
  <c r="JH42" i="1"/>
  <c r="IR42" i="1"/>
  <c r="HZ42" i="1"/>
  <c r="HR42" i="1"/>
  <c r="HJ42" i="1"/>
  <c r="HF42" i="1"/>
  <c r="GP42" i="1"/>
  <c r="IJ42" i="1"/>
  <c r="IB42" i="1"/>
  <c r="HH42" i="1"/>
  <c r="GZ42" i="1"/>
  <c r="GR42" i="1"/>
  <c r="GN42" i="1"/>
  <c r="GH42" i="1"/>
  <c r="FZ42" i="1"/>
  <c r="FV42" i="1"/>
  <c r="EP42" i="1"/>
  <c r="EL42" i="1"/>
  <c r="EM42" i="1" s="1"/>
  <c r="FX42" i="1"/>
  <c r="FP42" i="1"/>
  <c r="FH42" i="1"/>
  <c r="FI42" i="1" s="1"/>
  <c r="FF42" i="1"/>
  <c r="FG42" i="1" s="1"/>
  <c r="FD42" i="1"/>
  <c r="FE42" i="1" s="1"/>
  <c r="EN42" i="1"/>
  <c r="QF20" i="1"/>
  <c r="PZ20" i="1"/>
  <c r="PR20" i="1"/>
  <c r="PP20" i="1"/>
  <c r="PH20" i="1"/>
  <c r="PN20" i="1"/>
  <c r="OZ20" i="1"/>
  <c r="OX20" i="1"/>
  <c r="OF20" i="1"/>
  <c r="NP20" i="1"/>
  <c r="OV20" i="1"/>
  <c r="OH20" i="1"/>
  <c r="OD20" i="1"/>
  <c r="NL20" i="1"/>
  <c r="MV20" i="1"/>
  <c r="MN20" i="1"/>
  <c r="NN20" i="1"/>
  <c r="NF20" i="1"/>
  <c r="MX20" i="1"/>
  <c r="MT20" i="1"/>
  <c r="MD20" i="1"/>
  <c r="LV20" i="1"/>
  <c r="LJ20" i="1"/>
  <c r="KV20" i="1"/>
  <c r="KL20" i="1"/>
  <c r="KB20" i="1"/>
  <c r="MF20" i="1"/>
  <c r="MB20" i="1"/>
  <c r="KR20" i="1"/>
  <c r="KD20" i="1"/>
  <c r="JZ20" i="1"/>
  <c r="JT20" i="1"/>
  <c r="JN20" i="1"/>
  <c r="JJ20" i="1"/>
  <c r="JB20" i="1"/>
  <c r="IT20" i="1"/>
  <c r="IP20" i="1"/>
  <c r="JL20" i="1"/>
  <c r="JH20" i="1"/>
  <c r="IR20" i="1"/>
  <c r="HZ20" i="1"/>
  <c r="HR20" i="1"/>
  <c r="HJ20" i="1"/>
  <c r="HF20" i="1"/>
  <c r="GP20" i="1"/>
  <c r="IJ20" i="1"/>
  <c r="IB20" i="1"/>
  <c r="HH20" i="1"/>
  <c r="GZ20" i="1"/>
  <c r="GR20" i="1"/>
  <c r="GN20" i="1"/>
  <c r="GH20" i="1"/>
  <c r="FZ20" i="1"/>
  <c r="FV20" i="1"/>
  <c r="EP20" i="1"/>
  <c r="EL20" i="1"/>
  <c r="EM20" i="1" s="1"/>
  <c r="FX20" i="1"/>
  <c r="FP20" i="1"/>
  <c r="FH20" i="1"/>
  <c r="FI20" i="1" s="1"/>
  <c r="FF20" i="1"/>
  <c r="FG20" i="1" s="1"/>
  <c r="FD20" i="1"/>
  <c r="FE20" i="1" s="1"/>
  <c r="EN20" i="1"/>
  <c r="PZ15" i="1"/>
  <c r="QF15" i="1"/>
  <c r="PP15" i="1"/>
  <c r="PR15" i="1"/>
  <c r="PN15" i="1"/>
  <c r="PH15" i="1"/>
  <c r="OX15" i="1"/>
  <c r="OZ15" i="1"/>
  <c r="OV15" i="1"/>
  <c r="OH15" i="1"/>
  <c r="OD15" i="1"/>
  <c r="OF15" i="1"/>
  <c r="NP15" i="1"/>
  <c r="NN15" i="1"/>
  <c r="NF15" i="1"/>
  <c r="MX15" i="1"/>
  <c r="MT15" i="1"/>
  <c r="NL15" i="1"/>
  <c r="MV15" i="1"/>
  <c r="MN15" i="1"/>
  <c r="MF15" i="1"/>
  <c r="MB15" i="1"/>
  <c r="KR15" i="1"/>
  <c r="KD15" i="1"/>
  <c r="JZ15" i="1"/>
  <c r="MD15" i="1"/>
  <c r="LV15" i="1"/>
  <c r="LJ15" i="1"/>
  <c r="KV15" i="1"/>
  <c r="KL15" i="1"/>
  <c r="KB15" i="1"/>
  <c r="JT15" i="1"/>
  <c r="JL15" i="1"/>
  <c r="JH15" i="1"/>
  <c r="IR15" i="1"/>
  <c r="JN15" i="1"/>
  <c r="JJ15" i="1"/>
  <c r="JB15" i="1"/>
  <c r="IT15" i="1"/>
  <c r="IP15" i="1"/>
  <c r="IJ15" i="1"/>
  <c r="IB15" i="1"/>
  <c r="HH15" i="1"/>
  <c r="GZ15" i="1"/>
  <c r="GR15" i="1"/>
  <c r="GN15" i="1"/>
  <c r="HZ15" i="1"/>
  <c r="HR15" i="1"/>
  <c r="HJ15" i="1"/>
  <c r="HF15" i="1"/>
  <c r="GP15" i="1"/>
  <c r="FX15" i="1"/>
  <c r="FP15" i="1"/>
  <c r="FH15" i="1"/>
  <c r="FI15" i="1" s="1"/>
  <c r="FF15" i="1"/>
  <c r="FG15" i="1" s="1"/>
  <c r="FD15" i="1"/>
  <c r="FE15" i="1" s="1"/>
  <c r="EN15" i="1"/>
  <c r="GH15" i="1"/>
  <c r="FZ15" i="1"/>
  <c r="FV15" i="1"/>
  <c r="EP15" i="1"/>
  <c r="EL15" i="1"/>
  <c r="EM15" i="1" s="1"/>
  <c r="QF46" i="1"/>
  <c r="PZ46" i="1"/>
  <c r="PR46" i="1"/>
  <c r="PP46" i="1"/>
  <c r="PH46" i="1"/>
  <c r="OZ46" i="1"/>
  <c r="PN46" i="1"/>
  <c r="OX46" i="1"/>
  <c r="OV46" i="1"/>
  <c r="OF46" i="1"/>
  <c r="NP46" i="1"/>
  <c r="OH46" i="1"/>
  <c r="OD46" i="1"/>
  <c r="NL46" i="1"/>
  <c r="MV46" i="1"/>
  <c r="MN46" i="1"/>
  <c r="NN46" i="1"/>
  <c r="NF46" i="1"/>
  <c r="MX46" i="1"/>
  <c r="MT46" i="1"/>
  <c r="MD46" i="1"/>
  <c r="LV46" i="1"/>
  <c r="LJ46" i="1"/>
  <c r="KV46" i="1"/>
  <c r="KL46" i="1"/>
  <c r="KB46" i="1"/>
  <c r="MF46" i="1"/>
  <c r="MB46" i="1"/>
  <c r="KR46" i="1"/>
  <c r="KD46" i="1"/>
  <c r="JZ46" i="1"/>
  <c r="JT46" i="1"/>
  <c r="JN46" i="1"/>
  <c r="JJ46" i="1"/>
  <c r="JB46" i="1"/>
  <c r="IT46" i="1"/>
  <c r="IP46" i="1"/>
  <c r="JL46" i="1"/>
  <c r="JH46" i="1"/>
  <c r="IR46" i="1"/>
  <c r="HZ46" i="1"/>
  <c r="HR46" i="1"/>
  <c r="HJ46" i="1"/>
  <c r="HF46" i="1"/>
  <c r="GP46" i="1"/>
  <c r="IJ46" i="1"/>
  <c r="IB46" i="1"/>
  <c r="HH46" i="1"/>
  <c r="GZ46" i="1"/>
  <c r="GR46" i="1"/>
  <c r="GN46" i="1"/>
  <c r="GH46" i="1"/>
  <c r="FZ46" i="1"/>
  <c r="FV46" i="1"/>
  <c r="EP46" i="1"/>
  <c r="EL46" i="1"/>
  <c r="EM46" i="1" s="1"/>
  <c r="FX46" i="1"/>
  <c r="FP46" i="1"/>
  <c r="FH46" i="1"/>
  <c r="FI46" i="1" s="1"/>
  <c r="FF46" i="1"/>
  <c r="FG46" i="1" s="1"/>
  <c r="FD46" i="1"/>
  <c r="FE46" i="1" s="1"/>
  <c r="EN46" i="1"/>
  <c r="QF21" i="1"/>
  <c r="PZ21" i="1"/>
  <c r="PP21" i="1"/>
  <c r="PR21" i="1"/>
  <c r="PN21" i="1"/>
  <c r="OX21" i="1"/>
  <c r="PH21" i="1"/>
  <c r="OZ21" i="1"/>
  <c r="OV21" i="1"/>
  <c r="OH21" i="1"/>
  <c r="OD21" i="1"/>
  <c r="OF21" i="1"/>
  <c r="NP21" i="1"/>
  <c r="NN21" i="1"/>
  <c r="NF21" i="1"/>
  <c r="MX21" i="1"/>
  <c r="MT21" i="1"/>
  <c r="NL21" i="1"/>
  <c r="MV21" i="1"/>
  <c r="MN21" i="1"/>
  <c r="MF21" i="1"/>
  <c r="MB21" i="1"/>
  <c r="KR21" i="1"/>
  <c r="KD21" i="1"/>
  <c r="JZ21" i="1"/>
  <c r="JT21" i="1"/>
  <c r="MD21" i="1"/>
  <c r="LV21" i="1"/>
  <c r="LJ21" i="1"/>
  <c r="KV21" i="1"/>
  <c r="KL21" i="1"/>
  <c r="KB21" i="1"/>
  <c r="JL21" i="1"/>
  <c r="JH21" i="1"/>
  <c r="IR21" i="1"/>
  <c r="JN21" i="1"/>
  <c r="JJ21" i="1"/>
  <c r="JB21" i="1"/>
  <c r="IT21" i="1"/>
  <c r="IP21" i="1"/>
  <c r="IJ21" i="1"/>
  <c r="IB21" i="1"/>
  <c r="HH21" i="1"/>
  <c r="GZ21" i="1"/>
  <c r="GR21" i="1"/>
  <c r="GN21" i="1"/>
  <c r="HZ21" i="1"/>
  <c r="HR21" i="1"/>
  <c r="HJ21" i="1"/>
  <c r="HF21" i="1"/>
  <c r="GP21" i="1"/>
  <c r="FX21" i="1"/>
  <c r="FP21" i="1"/>
  <c r="FH21" i="1"/>
  <c r="FI21" i="1" s="1"/>
  <c r="FF21" i="1"/>
  <c r="FG21" i="1" s="1"/>
  <c r="FD21" i="1"/>
  <c r="FE21" i="1" s="1"/>
  <c r="EN21" i="1"/>
  <c r="GH21" i="1"/>
  <c r="FZ21" i="1"/>
  <c r="FV21" i="1"/>
  <c r="EP21" i="1"/>
  <c r="EL21" i="1"/>
  <c r="EM21" i="1" s="1"/>
  <c r="QF38" i="1"/>
  <c r="PZ38" i="1"/>
  <c r="PR38" i="1"/>
  <c r="PP38" i="1"/>
  <c r="PH38" i="1"/>
  <c r="OZ38" i="1"/>
  <c r="PN38" i="1"/>
  <c r="OX38" i="1"/>
  <c r="OV38" i="1"/>
  <c r="OF38" i="1"/>
  <c r="NP38" i="1"/>
  <c r="OH38" i="1"/>
  <c r="OD38" i="1"/>
  <c r="NL38" i="1"/>
  <c r="MV38" i="1"/>
  <c r="MN38" i="1"/>
  <c r="NN38" i="1"/>
  <c r="NF38" i="1"/>
  <c r="MX38" i="1"/>
  <c r="MT38" i="1"/>
  <c r="MD38" i="1"/>
  <c r="LV38" i="1"/>
  <c r="LJ38" i="1"/>
  <c r="KV38" i="1"/>
  <c r="KL38" i="1"/>
  <c r="KB38" i="1"/>
  <c r="MF38" i="1"/>
  <c r="MB38" i="1"/>
  <c r="KR38" i="1"/>
  <c r="KD38" i="1"/>
  <c r="JZ38" i="1"/>
  <c r="JT38" i="1"/>
  <c r="JN38" i="1"/>
  <c r="JJ38" i="1"/>
  <c r="JB38" i="1"/>
  <c r="IT38" i="1"/>
  <c r="IP38" i="1"/>
  <c r="JL38" i="1"/>
  <c r="JH38" i="1"/>
  <c r="IR38" i="1"/>
  <c r="HZ38" i="1"/>
  <c r="HR38" i="1"/>
  <c r="HJ38" i="1"/>
  <c r="HF38" i="1"/>
  <c r="GP38" i="1"/>
  <c r="IJ38" i="1"/>
  <c r="IB38" i="1"/>
  <c r="HH38" i="1"/>
  <c r="GZ38" i="1"/>
  <c r="GR38" i="1"/>
  <c r="GN38" i="1"/>
  <c r="GH38" i="1"/>
  <c r="FZ38" i="1"/>
  <c r="FV38" i="1"/>
  <c r="EP38" i="1"/>
  <c r="EL38" i="1"/>
  <c r="EM38" i="1" s="1"/>
  <c r="FX38" i="1"/>
  <c r="FP38" i="1"/>
  <c r="FH38" i="1"/>
  <c r="FI38" i="1" s="1"/>
  <c r="FF38" i="1"/>
  <c r="FG38" i="1" s="1"/>
  <c r="FD38" i="1"/>
  <c r="FE38" i="1" s="1"/>
  <c r="EN38" i="1"/>
  <c r="QF22" i="1"/>
  <c r="PZ22" i="1"/>
  <c r="PR22" i="1"/>
  <c r="PP22" i="1"/>
  <c r="PH22" i="1"/>
  <c r="OZ22" i="1"/>
  <c r="PN22" i="1"/>
  <c r="OX22" i="1"/>
  <c r="OV22" i="1"/>
  <c r="OF22" i="1"/>
  <c r="NP22" i="1"/>
  <c r="OH22" i="1"/>
  <c r="OD22" i="1"/>
  <c r="NL22" i="1"/>
  <c r="MV22" i="1"/>
  <c r="MN22" i="1"/>
  <c r="NN22" i="1"/>
  <c r="NF22" i="1"/>
  <c r="MX22" i="1"/>
  <c r="MT22" i="1"/>
  <c r="MD22" i="1"/>
  <c r="LV22" i="1"/>
  <c r="LJ22" i="1"/>
  <c r="KV22" i="1"/>
  <c r="KL22" i="1"/>
  <c r="KB22" i="1"/>
  <c r="MF22" i="1"/>
  <c r="MB22" i="1"/>
  <c r="KR22" i="1"/>
  <c r="KD22" i="1"/>
  <c r="JZ22" i="1"/>
  <c r="JT22" i="1"/>
  <c r="JN22" i="1"/>
  <c r="JJ22" i="1"/>
  <c r="JB22" i="1"/>
  <c r="IT22" i="1"/>
  <c r="IP22" i="1"/>
  <c r="JL22" i="1"/>
  <c r="JH22" i="1"/>
  <c r="IR22" i="1"/>
  <c r="HZ22" i="1"/>
  <c r="HR22" i="1"/>
  <c r="HJ22" i="1"/>
  <c r="HF22" i="1"/>
  <c r="GP22" i="1"/>
  <c r="IJ22" i="1"/>
  <c r="IB22" i="1"/>
  <c r="HH22" i="1"/>
  <c r="GZ22" i="1"/>
  <c r="GR22" i="1"/>
  <c r="GN22" i="1"/>
  <c r="GH22" i="1"/>
  <c r="FZ22" i="1"/>
  <c r="FV22" i="1"/>
  <c r="EP22" i="1"/>
  <c r="EL22" i="1"/>
  <c r="EM22" i="1" s="1"/>
  <c r="FX22" i="1"/>
  <c r="FP22" i="1"/>
  <c r="FH22" i="1"/>
  <c r="FI22" i="1" s="1"/>
  <c r="FF22" i="1"/>
  <c r="FG22" i="1" s="1"/>
  <c r="FD22" i="1"/>
  <c r="FE22" i="1" s="1"/>
  <c r="EN22" i="1"/>
  <c r="QF37" i="1"/>
  <c r="PZ37" i="1"/>
  <c r="PR37" i="1"/>
  <c r="PP37" i="1"/>
  <c r="PN37" i="1"/>
  <c r="OX37" i="1"/>
  <c r="PH37" i="1"/>
  <c r="OZ37" i="1"/>
  <c r="OV37" i="1"/>
  <c r="OH37" i="1"/>
  <c r="OD37" i="1"/>
  <c r="OF37" i="1"/>
  <c r="NP37" i="1"/>
  <c r="NN37" i="1"/>
  <c r="NF37" i="1"/>
  <c r="MX37" i="1"/>
  <c r="MT37" i="1"/>
  <c r="NL37" i="1"/>
  <c r="MV37" i="1"/>
  <c r="MN37" i="1"/>
  <c r="MF37" i="1"/>
  <c r="MB37" i="1"/>
  <c r="KR37" i="1"/>
  <c r="KD37" i="1"/>
  <c r="JZ37" i="1"/>
  <c r="JT37" i="1"/>
  <c r="MD37" i="1"/>
  <c r="LV37" i="1"/>
  <c r="LJ37" i="1"/>
  <c r="KV37" i="1"/>
  <c r="KL37" i="1"/>
  <c r="KB37" i="1"/>
  <c r="JL37" i="1"/>
  <c r="JH37" i="1"/>
  <c r="IR37" i="1"/>
  <c r="JN37" i="1"/>
  <c r="JJ37" i="1"/>
  <c r="JB37" i="1"/>
  <c r="IT37" i="1"/>
  <c r="IP37" i="1"/>
  <c r="IJ37" i="1"/>
  <c r="IB37" i="1"/>
  <c r="HH37" i="1"/>
  <c r="GZ37" i="1"/>
  <c r="GR37" i="1"/>
  <c r="GN37" i="1"/>
  <c r="HZ37" i="1"/>
  <c r="HR37" i="1"/>
  <c r="HJ37" i="1"/>
  <c r="HF37" i="1"/>
  <c r="GP37" i="1"/>
  <c r="FX37" i="1"/>
  <c r="FP37" i="1"/>
  <c r="FH37" i="1"/>
  <c r="FI37" i="1" s="1"/>
  <c r="FF37" i="1"/>
  <c r="FG37" i="1" s="1"/>
  <c r="FD37" i="1"/>
  <c r="FE37" i="1" s="1"/>
  <c r="EN37" i="1"/>
  <c r="GH37" i="1"/>
  <c r="FZ37" i="1"/>
  <c r="FV37" i="1"/>
  <c r="EP37" i="1"/>
  <c r="EL37" i="1"/>
  <c r="EM37" i="1" s="1"/>
  <c r="PZ7" i="1"/>
  <c r="QF7" i="1"/>
  <c r="PP7" i="1"/>
  <c r="PR7" i="1"/>
  <c r="PN7" i="1"/>
  <c r="PH7" i="1"/>
  <c r="OX7" i="1"/>
  <c r="OZ7" i="1"/>
  <c r="OV7" i="1"/>
  <c r="OP7" i="1"/>
  <c r="OH7" i="1"/>
  <c r="OD7" i="1"/>
  <c r="OF7" i="1"/>
  <c r="NX7" i="1"/>
  <c r="NP7" i="1"/>
  <c r="NN7" i="1"/>
  <c r="NF7" i="1"/>
  <c r="MX7" i="1"/>
  <c r="MT7" i="1"/>
  <c r="NL7" i="1"/>
  <c r="MV7" i="1"/>
  <c r="MN7" i="1"/>
  <c r="MF7" i="1"/>
  <c r="MB7" i="1"/>
  <c r="LD7" i="1"/>
  <c r="KR7" i="1"/>
  <c r="KD7" i="1"/>
  <c r="MD7" i="1"/>
  <c r="LV7" i="1"/>
  <c r="LJ7" i="1"/>
  <c r="KV7" i="1"/>
  <c r="KL7" i="1"/>
  <c r="KB7" i="1"/>
  <c r="JT7" i="1"/>
  <c r="JL7" i="1"/>
  <c r="JH7" i="1"/>
  <c r="IR7" i="1"/>
  <c r="JN7" i="1"/>
  <c r="JJ7" i="1"/>
  <c r="JB7" i="1"/>
  <c r="IT7" i="1"/>
  <c r="IP7" i="1"/>
  <c r="IJ7" i="1"/>
  <c r="IB7" i="1"/>
  <c r="HX7" i="1"/>
  <c r="HH7" i="1"/>
  <c r="GZ7" i="1"/>
  <c r="GR7" i="1"/>
  <c r="GN7" i="1"/>
  <c r="HZ7" i="1"/>
  <c r="HR7" i="1"/>
  <c r="HJ7" i="1"/>
  <c r="HF7" i="1"/>
  <c r="GP7" i="1"/>
  <c r="FX7" i="1"/>
  <c r="FP7" i="1"/>
  <c r="FF7" i="1"/>
  <c r="FG7" i="1" s="1"/>
  <c r="FD7" i="1"/>
  <c r="FE7" i="1" s="1"/>
  <c r="EN7" i="1"/>
  <c r="GH7" i="1"/>
  <c r="FZ7" i="1"/>
  <c r="FV7" i="1"/>
  <c r="FH7" i="1"/>
  <c r="FI7" i="1" s="1"/>
  <c r="EX7" i="1"/>
  <c r="EP7" i="1"/>
  <c r="EL7" i="1"/>
  <c r="EM7" i="1" s="1"/>
  <c r="QH22" i="1"/>
  <c r="PX22" i="1"/>
  <c r="PV22" i="1"/>
  <c r="PT22" i="1"/>
  <c r="PJ22" i="1"/>
  <c r="PD22" i="1"/>
  <c r="PF22" i="1"/>
  <c r="PB22" i="1"/>
  <c r="ON22" i="1"/>
  <c r="OJ22" i="1"/>
  <c r="NT22" i="1"/>
  <c r="OL22" i="1"/>
  <c r="NV22" i="1"/>
  <c r="NR22" i="1"/>
  <c r="NH22" i="1"/>
  <c r="ND22" i="1"/>
  <c r="MZ22" i="1"/>
  <c r="NB22" i="1"/>
  <c r="MP22" i="1"/>
  <c r="ML22" i="1"/>
  <c r="MH22" i="1"/>
  <c r="LB22" i="1"/>
  <c r="KH22" i="1"/>
  <c r="JV22" i="1"/>
  <c r="MJ22" i="1"/>
  <c r="LX22" i="1"/>
  <c r="LP22" i="1"/>
  <c r="KX22" i="1"/>
  <c r="KN22" i="1"/>
  <c r="KJ22" i="1"/>
  <c r="JR22" i="1"/>
  <c r="IX22" i="1"/>
  <c r="JP22" i="1"/>
  <c r="JD22" i="1"/>
  <c r="IZ22" i="1"/>
  <c r="IV22" i="1"/>
  <c r="IL22" i="1"/>
  <c r="IH22" i="1"/>
  <c r="ID22" i="1"/>
  <c r="HN22" i="1"/>
  <c r="HB22" i="1"/>
  <c r="GX22" i="1"/>
  <c r="GT22" i="1"/>
  <c r="IF22" i="1"/>
  <c r="HT22" i="1"/>
  <c r="HL22" i="1"/>
  <c r="GV22" i="1"/>
  <c r="GD22" i="1"/>
  <c r="FR22" i="1"/>
  <c r="FN22" i="1"/>
  <c r="FJ22" i="1"/>
  <c r="FK22" i="1" s="1"/>
  <c r="GJ22" i="1"/>
  <c r="GF22" i="1"/>
  <c r="GB22" i="1"/>
  <c r="FL22" i="1"/>
  <c r="EZ22" i="1"/>
  <c r="EV22" i="1"/>
  <c r="ER22" i="1"/>
  <c r="QH37" i="1"/>
  <c r="PX37" i="1"/>
  <c r="PT37" i="1"/>
  <c r="PV37" i="1"/>
  <c r="PJ37" i="1"/>
  <c r="PF37" i="1"/>
  <c r="PB37" i="1"/>
  <c r="PD37" i="1"/>
  <c r="OL37" i="1"/>
  <c r="NV37" i="1"/>
  <c r="NR37" i="1"/>
  <c r="ON37" i="1"/>
  <c r="OJ37" i="1"/>
  <c r="NT37" i="1"/>
  <c r="NB37" i="1"/>
  <c r="MP37" i="1"/>
  <c r="NH37" i="1"/>
  <c r="ND37" i="1"/>
  <c r="MZ37" i="1"/>
  <c r="MJ37" i="1"/>
  <c r="LX37" i="1"/>
  <c r="LP37" i="1"/>
  <c r="KX37" i="1"/>
  <c r="KN37" i="1"/>
  <c r="KJ37" i="1"/>
  <c r="ML37" i="1"/>
  <c r="MH37" i="1"/>
  <c r="LB37" i="1"/>
  <c r="KH37" i="1"/>
  <c r="JV37" i="1"/>
  <c r="JP37" i="1"/>
  <c r="JD37" i="1"/>
  <c r="IZ37" i="1"/>
  <c r="IV37" i="1"/>
  <c r="JR37" i="1"/>
  <c r="IX37" i="1"/>
  <c r="IF37" i="1"/>
  <c r="HT37" i="1"/>
  <c r="HL37" i="1"/>
  <c r="GV37" i="1"/>
  <c r="GJ37" i="1"/>
  <c r="IL37" i="1"/>
  <c r="IH37" i="1"/>
  <c r="ID37" i="1"/>
  <c r="HN37" i="1"/>
  <c r="HB37" i="1"/>
  <c r="GX37" i="1"/>
  <c r="GT37" i="1"/>
  <c r="GF37" i="1"/>
  <c r="GB37" i="1"/>
  <c r="FL37" i="1"/>
  <c r="EZ37" i="1"/>
  <c r="EV37" i="1"/>
  <c r="ER37" i="1"/>
  <c r="GD37" i="1"/>
  <c r="FR37" i="1"/>
  <c r="FN37" i="1"/>
  <c r="FJ37" i="1"/>
  <c r="FK37" i="1" s="1"/>
  <c r="QH23" i="1"/>
  <c r="PX23" i="1"/>
  <c r="PT23" i="1"/>
  <c r="PV23" i="1"/>
  <c r="PJ23" i="1"/>
  <c r="PF23" i="1"/>
  <c r="PB23" i="1"/>
  <c r="PD23" i="1"/>
  <c r="OL23" i="1"/>
  <c r="NV23" i="1"/>
  <c r="NR23" i="1"/>
  <c r="ON23" i="1"/>
  <c r="OJ23" i="1"/>
  <c r="NT23" i="1"/>
  <c r="NB23" i="1"/>
  <c r="MP23" i="1"/>
  <c r="NH23" i="1"/>
  <c r="ND23" i="1"/>
  <c r="MZ23" i="1"/>
  <c r="MJ23" i="1"/>
  <c r="LX23" i="1"/>
  <c r="LP23" i="1"/>
  <c r="KX23" i="1"/>
  <c r="KN23" i="1"/>
  <c r="KJ23" i="1"/>
  <c r="ML23" i="1"/>
  <c r="MH23" i="1"/>
  <c r="LB23" i="1"/>
  <c r="KH23" i="1"/>
  <c r="JV23" i="1"/>
  <c r="JP23" i="1"/>
  <c r="JD23" i="1"/>
  <c r="IZ23" i="1"/>
  <c r="IV23" i="1"/>
  <c r="JR23" i="1"/>
  <c r="IX23" i="1"/>
  <c r="IF23" i="1"/>
  <c r="HT23" i="1"/>
  <c r="HL23" i="1"/>
  <c r="GV23" i="1"/>
  <c r="IL23" i="1"/>
  <c r="IH23" i="1"/>
  <c r="ID23" i="1"/>
  <c r="HN23" i="1"/>
  <c r="HB23" i="1"/>
  <c r="GX23" i="1"/>
  <c r="GT23" i="1"/>
  <c r="GJ23" i="1"/>
  <c r="GF23" i="1"/>
  <c r="GB23" i="1"/>
  <c r="FL23" i="1"/>
  <c r="EZ23" i="1"/>
  <c r="EV23" i="1"/>
  <c r="ER23" i="1"/>
  <c r="GD23" i="1"/>
  <c r="FR23" i="1"/>
  <c r="FN23" i="1"/>
  <c r="FJ23" i="1"/>
  <c r="FK23" i="1" s="1"/>
  <c r="QH38" i="1"/>
  <c r="PX38" i="1"/>
  <c r="PV38" i="1"/>
  <c r="PT38" i="1"/>
  <c r="PJ38" i="1"/>
  <c r="PD38" i="1"/>
  <c r="PF38" i="1"/>
  <c r="PB38" i="1"/>
  <c r="ON38" i="1"/>
  <c r="OJ38" i="1"/>
  <c r="NT38" i="1"/>
  <c r="OL38" i="1"/>
  <c r="NV38" i="1"/>
  <c r="NR38" i="1"/>
  <c r="NH38" i="1"/>
  <c r="ND38" i="1"/>
  <c r="MZ38" i="1"/>
  <c r="NB38" i="1"/>
  <c r="MP38" i="1"/>
  <c r="ML38" i="1"/>
  <c r="MH38" i="1"/>
  <c r="LB38" i="1"/>
  <c r="KH38" i="1"/>
  <c r="JV38" i="1"/>
  <c r="MJ38" i="1"/>
  <c r="LX38" i="1"/>
  <c r="LP38" i="1"/>
  <c r="KX38" i="1"/>
  <c r="KN38" i="1"/>
  <c r="KJ38" i="1"/>
  <c r="JR38" i="1"/>
  <c r="IX38" i="1"/>
  <c r="JP38" i="1"/>
  <c r="JD38" i="1"/>
  <c r="IZ38" i="1"/>
  <c r="IV38" i="1"/>
  <c r="IL38" i="1"/>
  <c r="IH38" i="1"/>
  <c r="ID38" i="1"/>
  <c r="HN38" i="1"/>
  <c r="HB38" i="1"/>
  <c r="GX38" i="1"/>
  <c r="GT38" i="1"/>
  <c r="IF38" i="1"/>
  <c r="HT38" i="1"/>
  <c r="HL38" i="1"/>
  <c r="GV38" i="1"/>
  <c r="GJ38" i="1"/>
  <c r="GD38" i="1"/>
  <c r="FR38" i="1"/>
  <c r="FN38" i="1"/>
  <c r="FJ38" i="1"/>
  <c r="FK38" i="1" s="1"/>
  <c r="GF38" i="1"/>
  <c r="GB38" i="1"/>
  <c r="FL38" i="1"/>
  <c r="EZ38" i="1"/>
  <c r="EV38" i="1"/>
  <c r="ER38" i="1"/>
  <c r="QH8" i="1"/>
  <c r="PV8" i="1"/>
  <c r="PT8" i="1"/>
  <c r="PX8" i="1"/>
  <c r="PD8" i="1"/>
  <c r="PJ8" i="1"/>
  <c r="PF8" i="1"/>
  <c r="PB8" i="1"/>
  <c r="ON8" i="1"/>
  <c r="OJ8" i="1"/>
  <c r="NT8" i="1"/>
  <c r="OL8" i="1"/>
  <c r="NV8" i="1"/>
  <c r="NR8" i="1"/>
  <c r="NH8" i="1"/>
  <c r="ND8" i="1"/>
  <c r="MZ8" i="1"/>
  <c r="NB8" i="1"/>
  <c r="MP8" i="1"/>
  <c r="ML8" i="1"/>
  <c r="MH8" i="1"/>
  <c r="LF8" i="1"/>
  <c r="LB8" i="1"/>
  <c r="KH8" i="1"/>
  <c r="JV8" i="1"/>
  <c r="MJ8" i="1"/>
  <c r="LX8" i="1"/>
  <c r="LP8" i="1"/>
  <c r="KX8" i="1"/>
  <c r="KN8" i="1"/>
  <c r="KJ8" i="1"/>
  <c r="JR8" i="1"/>
  <c r="IX8" i="1"/>
  <c r="JP8" i="1"/>
  <c r="JD8" i="1"/>
  <c r="IZ8" i="1"/>
  <c r="IV8" i="1"/>
  <c r="IL8" i="1"/>
  <c r="IH8" i="1"/>
  <c r="ID8" i="1"/>
  <c r="HN8" i="1"/>
  <c r="HB8" i="1"/>
  <c r="GX8" i="1"/>
  <c r="GT8" i="1"/>
  <c r="IF8" i="1"/>
  <c r="HT8" i="1"/>
  <c r="HL8" i="1"/>
  <c r="GV8" i="1"/>
  <c r="GD8" i="1"/>
  <c r="FR8" i="1"/>
  <c r="FN8" i="1"/>
  <c r="FJ8" i="1"/>
  <c r="FK8" i="1" s="1"/>
  <c r="GJ8" i="1"/>
  <c r="GF8" i="1"/>
  <c r="GB8" i="1"/>
  <c r="FL8" i="1"/>
  <c r="EZ8" i="1"/>
  <c r="EV8" i="1"/>
  <c r="ER8" i="1"/>
  <c r="QH24" i="1"/>
  <c r="PX24" i="1"/>
  <c r="PV24" i="1"/>
  <c r="PT24" i="1"/>
  <c r="PD24" i="1"/>
  <c r="PJ24" i="1"/>
  <c r="PF24" i="1"/>
  <c r="PB24" i="1"/>
  <c r="ON24" i="1"/>
  <c r="OJ24" i="1"/>
  <c r="NT24" i="1"/>
  <c r="OL24" i="1"/>
  <c r="NV24" i="1"/>
  <c r="NR24" i="1"/>
  <c r="NH24" i="1"/>
  <c r="ND24" i="1"/>
  <c r="MZ24" i="1"/>
  <c r="NB24" i="1"/>
  <c r="MP24" i="1"/>
  <c r="ML24" i="1"/>
  <c r="MH24" i="1"/>
  <c r="LB24" i="1"/>
  <c r="KH24" i="1"/>
  <c r="JV24" i="1"/>
  <c r="MJ24" i="1"/>
  <c r="LX24" i="1"/>
  <c r="LP24" i="1"/>
  <c r="KX24" i="1"/>
  <c r="KN24" i="1"/>
  <c r="KJ24" i="1"/>
  <c r="JR24" i="1"/>
  <c r="IX24" i="1"/>
  <c r="JP24" i="1"/>
  <c r="JD24" i="1"/>
  <c r="IZ24" i="1"/>
  <c r="IV24" i="1"/>
  <c r="IL24" i="1"/>
  <c r="IH24" i="1"/>
  <c r="ID24" i="1"/>
  <c r="HN24" i="1"/>
  <c r="HB24" i="1"/>
  <c r="GX24" i="1"/>
  <c r="GT24" i="1"/>
  <c r="IF24" i="1"/>
  <c r="HT24" i="1"/>
  <c r="HL24" i="1"/>
  <c r="GV24" i="1"/>
  <c r="GD24" i="1"/>
  <c r="FR24" i="1"/>
  <c r="FN24" i="1"/>
  <c r="FJ24" i="1"/>
  <c r="FK24" i="1" s="1"/>
  <c r="GJ24" i="1"/>
  <c r="GF24" i="1"/>
  <c r="GB24" i="1"/>
  <c r="FL24" i="1"/>
  <c r="EZ24" i="1"/>
  <c r="EV24" i="1"/>
  <c r="ER24" i="1"/>
  <c r="QH39" i="1"/>
  <c r="PX39" i="1"/>
  <c r="PT39" i="1"/>
  <c r="PV39" i="1"/>
  <c r="PJ39" i="1"/>
  <c r="PF39" i="1"/>
  <c r="PB39" i="1"/>
  <c r="PD39" i="1"/>
  <c r="OL39" i="1"/>
  <c r="NV39" i="1"/>
  <c r="NR39" i="1"/>
  <c r="ON39" i="1"/>
  <c r="OJ39" i="1"/>
  <c r="NT39" i="1"/>
  <c r="NB39" i="1"/>
  <c r="MP39" i="1"/>
  <c r="NH39" i="1"/>
  <c r="ND39" i="1"/>
  <c r="MZ39" i="1"/>
  <c r="MJ39" i="1"/>
  <c r="LX39" i="1"/>
  <c r="LP39" i="1"/>
  <c r="KX39" i="1"/>
  <c r="KN39" i="1"/>
  <c r="KJ39" i="1"/>
  <c r="ML39" i="1"/>
  <c r="MH39" i="1"/>
  <c r="LB39" i="1"/>
  <c r="KH39" i="1"/>
  <c r="JV39" i="1"/>
  <c r="JP39" i="1"/>
  <c r="JD39" i="1"/>
  <c r="IZ39" i="1"/>
  <c r="IV39" i="1"/>
  <c r="JR39" i="1"/>
  <c r="IX39" i="1"/>
  <c r="IF39" i="1"/>
  <c r="HT39" i="1"/>
  <c r="HL39" i="1"/>
  <c r="GV39" i="1"/>
  <c r="GJ39" i="1"/>
  <c r="IL39" i="1"/>
  <c r="IH39" i="1"/>
  <c r="ID39" i="1"/>
  <c r="HN39" i="1"/>
  <c r="HB39" i="1"/>
  <c r="GX39" i="1"/>
  <c r="GT39" i="1"/>
  <c r="GF39" i="1"/>
  <c r="GB39" i="1"/>
  <c r="FL39" i="1"/>
  <c r="EZ39" i="1"/>
  <c r="EV39" i="1"/>
  <c r="ER39" i="1"/>
  <c r="GD39" i="1"/>
  <c r="FR39" i="1"/>
  <c r="FN39" i="1"/>
  <c r="FJ39" i="1"/>
  <c r="FK39" i="1" s="1"/>
  <c r="QH9" i="1"/>
  <c r="PX9" i="1"/>
  <c r="PT9" i="1"/>
  <c r="PV9" i="1"/>
  <c r="PJ9" i="1"/>
  <c r="PF9" i="1"/>
  <c r="PB9" i="1"/>
  <c r="PD9" i="1"/>
  <c r="OL9" i="1"/>
  <c r="NV9" i="1"/>
  <c r="NR9" i="1"/>
  <c r="ON9" i="1"/>
  <c r="OJ9" i="1"/>
  <c r="NT9" i="1"/>
  <c r="NB9" i="1"/>
  <c r="MP9" i="1"/>
  <c r="NH9" i="1"/>
  <c r="ND9" i="1"/>
  <c r="MZ9" i="1"/>
  <c r="MJ9" i="1"/>
  <c r="LX9" i="1"/>
  <c r="LP9" i="1"/>
  <c r="KX9" i="1"/>
  <c r="KN9" i="1"/>
  <c r="KJ9" i="1"/>
  <c r="ML9" i="1"/>
  <c r="MH9" i="1"/>
  <c r="LF9" i="1"/>
  <c r="LB9" i="1"/>
  <c r="KH9" i="1"/>
  <c r="JV9" i="1"/>
  <c r="JP9" i="1"/>
  <c r="JD9" i="1"/>
  <c r="IZ9" i="1"/>
  <c r="IV9" i="1"/>
  <c r="JR9" i="1"/>
  <c r="IX9" i="1"/>
  <c r="IF9" i="1"/>
  <c r="HT9" i="1"/>
  <c r="HL9" i="1"/>
  <c r="GV9" i="1"/>
  <c r="IL9" i="1"/>
  <c r="IH9" i="1"/>
  <c r="ID9" i="1"/>
  <c r="HN9" i="1"/>
  <c r="HB9" i="1"/>
  <c r="GX9" i="1"/>
  <c r="GT9" i="1"/>
  <c r="GJ9" i="1"/>
  <c r="GF9" i="1"/>
  <c r="GB9" i="1"/>
  <c r="FL9" i="1"/>
  <c r="EZ9" i="1"/>
  <c r="EV9" i="1"/>
  <c r="ER9" i="1"/>
  <c r="GD9" i="1"/>
  <c r="FR9" i="1"/>
  <c r="FN9" i="1"/>
  <c r="FJ9" i="1"/>
  <c r="FK9" i="1" s="1"/>
  <c r="QH25" i="1"/>
  <c r="PX25" i="1"/>
  <c r="PT25" i="1"/>
  <c r="PV25" i="1"/>
  <c r="PJ25" i="1"/>
  <c r="PF25" i="1"/>
  <c r="PB25" i="1"/>
  <c r="PD25" i="1"/>
  <c r="OL25" i="1"/>
  <c r="NV25" i="1"/>
  <c r="NR25" i="1"/>
  <c r="ON25" i="1"/>
  <c r="OJ25" i="1"/>
  <c r="NT25" i="1"/>
  <c r="NB25" i="1"/>
  <c r="MP25" i="1"/>
  <c r="NH25" i="1"/>
  <c r="ND25" i="1"/>
  <c r="MZ25" i="1"/>
  <c r="MJ25" i="1"/>
  <c r="LX25" i="1"/>
  <c r="LP25" i="1"/>
  <c r="KX25" i="1"/>
  <c r="KN25" i="1"/>
  <c r="KJ25" i="1"/>
  <c r="ML25" i="1"/>
  <c r="MH25" i="1"/>
  <c r="LB25" i="1"/>
  <c r="KH25" i="1"/>
  <c r="JV25" i="1"/>
  <c r="JP25" i="1"/>
  <c r="JD25" i="1"/>
  <c r="IZ25" i="1"/>
  <c r="IV25" i="1"/>
  <c r="JR25" i="1"/>
  <c r="IX25" i="1"/>
  <c r="IF25" i="1"/>
  <c r="HT25" i="1"/>
  <c r="HL25" i="1"/>
  <c r="GV25" i="1"/>
  <c r="IL25" i="1"/>
  <c r="IH25" i="1"/>
  <c r="ID25" i="1"/>
  <c r="HN25" i="1"/>
  <c r="HB25" i="1"/>
  <c r="GX25" i="1"/>
  <c r="GT25" i="1"/>
  <c r="GJ25" i="1"/>
  <c r="GF25" i="1"/>
  <c r="GB25" i="1"/>
  <c r="FL25" i="1"/>
  <c r="EZ25" i="1"/>
  <c r="EV25" i="1"/>
  <c r="ER25" i="1"/>
  <c r="GD25" i="1"/>
  <c r="FR25" i="1"/>
  <c r="FN25" i="1"/>
  <c r="FJ25" i="1"/>
  <c r="FK25" i="1" s="1"/>
  <c r="QH40" i="1"/>
  <c r="PX40" i="1"/>
  <c r="PV40" i="1"/>
  <c r="PT40" i="1"/>
  <c r="PD40" i="1"/>
  <c r="PJ40" i="1"/>
  <c r="PF40" i="1"/>
  <c r="PB40" i="1"/>
  <c r="ON40" i="1"/>
  <c r="OJ40" i="1"/>
  <c r="NT40" i="1"/>
  <c r="OL40" i="1"/>
  <c r="NV40" i="1"/>
  <c r="NR40" i="1"/>
  <c r="NH40" i="1"/>
  <c r="ND40" i="1"/>
  <c r="MZ40" i="1"/>
  <c r="NB40" i="1"/>
  <c r="MP40" i="1"/>
  <c r="ML40" i="1"/>
  <c r="MH40" i="1"/>
  <c r="LB40" i="1"/>
  <c r="KH40" i="1"/>
  <c r="JV40" i="1"/>
  <c r="MJ40" i="1"/>
  <c r="LX40" i="1"/>
  <c r="LP40" i="1"/>
  <c r="KX40" i="1"/>
  <c r="KN40" i="1"/>
  <c r="KJ40" i="1"/>
  <c r="JR40" i="1"/>
  <c r="IX40" i="1"/>
  <c r="JP40" i="1"/>
  <c r="JD40" i="1"/>
  <c r="IZ40" i="1"/>
  <c r="IV40" i="1"/>
  <c r="IL40" i="1"/>
  <c r="IH40" i="1"/>
  <c r="ID40" i="1"/>
  <c r="HN40" i="1"/>
  <c r="HB40" i="1"/>
  <c r="GX40" i="1"/>
  <c r="GT40" i="1"/>
  <c r="IF40" i="1"/>
  <c r="HT40" i="1"/>
  <c r="HL40" i="1"/>
  <c r="GV40" i="1"/>
  <c r="GJ40" i="1"/>
  <c r="GD40" i="1"/>
  <c r="FR40" i="1"/>
  <c r="FN40" i="1"/>
  <c r="FJ40" i="1"/>
  <c r="FK40" i="1" s="1"/>
  <c r="GF40" i="1"/>
  <c r="GB40" i="1"/>
  <c r="FL40" i="1"/>
  <c r="EZ40" i="1"/>
  <c r="EV40" i="1"/>
  <c r="ER40" i="1"/>
  <c r="QH18" i="1"/>
  <c r="PX18" i="1"/>
  <c r="PV18" i="1"/>
  <c r="PT18" i="1"/>
  <c r="PJ18" i="1"/>
  <c r="PD18" i="1"/>
  <c r="PF18" i="1"/>
  <c r="PB18" i="1"/>
  <c r="ON18" i="1"/>
  <c r="OJ18" i="1"/>
  <c r="NT18" i="1"/>
  <c r="OL18" i="1"/>
  <c r="NV18" i="1"/>
  <c r="NW18" i="1" s="1"/>
  <c r="NR18" i="1"/>
  <c r="NH18" i="1"/>
  <c r="NI18" i="1" s="1"/>
  <c r="ND18" i="1"/>
  <c r="MZ18" i="1"/>
  <c r="NA18" i="1" s="1"/>
  <c r="NB18" i="1"/>
  <c r="MP18" i="1"/>
  <c r="MQ18" i="1" s="1"/>
  <c r="ML18" i="1"/>
  <c r="MH18" i="1"/>
  <c r="MI18" i="1" s="1"/>
  <c r="LB18" i="1"/>
  <c r="LC18" i="1" s="1"/>
  <c r="KH18" i="1"/>
  <c r="JV18" i="1"/>
  <c r="JW18" i="1" s="1"/>
  <c r="MJ18" i="1"/>
  <c r="LX18" i="1"/>
  <c r="LY18" i="1" s="1"/>
  <c r="LP18" i="1"/>
  <c r="KX18" i="1"/>
  <c r="KY18" i="1" s="1"/>
  <c r="KN18" i="1"/>
  <c r="KJ18" i="1"/>
  <c r="KK18" i="1" s="1"/>
  <c r="JR18" i="1"/>
  <c r="IX18" i="1"/>
  <c r="IY18" i="1" s="1"/>
  <c r="JP18" i="1"/>
  <c r="JD18" i="1"/>
  <c r="JE18" i="1" s="1"/>
  <c r="IZ18" i="1"/>
  <c r="IV18" i="1"/>
  <c r="IW18" i="1" s="1"/>
  <c r="IL18" i="1"/>
  <c r="IH18" i="1"/>
  <c r="II18" i="1" s="1"/>
  <c r="ID18" i="1"/>
  <c r="HN18" i="1"/>
  <c r="HB18" i="1"/>
  <c r="GX18" i="1"/>
  <c r="GT18" i="1"/>
  <c r="IF18" i="1"/>
  <c r="IG18" i="1" s="1"/>
  <c r="HT18" i="1"/>
  <c r="HQ18" i="1"/>
  <c r="HL18" i="1"/>
  <c r="GV18" i="1"/>
  <c r="GW18" i="1" s="1"/>
  <c r="GD18" i="1"/>
  <c r="FR18" i="1"/>
  <c r="FN18" i="1"/>
  <c r="FJ18" i="1"/>
  <c r="FK18" i="1" s="1"/>
  <c r="GJ18" i="1"/>
  <c r="GK18" i="1" s="1"/>
  <c r="GF18" i="1"/>
  <c r="GB18" i="1"/>
  <c r="GC18" i="1" s="1"/>
  <c r="FL18" i="1"/>
  <c r="EZ18" i="1"/>
  <c r="FA18" i="1" s="1"/>
  <c r="EV18" i="1"/>
  <c r="ER18" i="1"/>
  <c r="QH33" i="1"/>
  <c r="PX33" i="1"/>
  <c r="PT33" i="1"/>
  <c r="PV33" i="1"/>
  <c r="PJ33" i="1"/>
  <c r="PK33" i="1" s="1"/>
  <c r="PF33" i="1"/>
  <c r="PB33" i="1"/>
  <c r="PC33" i="1" s="1"/>
  <c r="PD33" i="1"/>
  <c r="OL33" i="1"/>
  <c r="NV33" i="1"/>
  <c r="NW33" i="1" s="1"/>
  <c r="NR33" i="1"/>
  <c r="ON33" i="1"/>
  <c r="OJ33" i="1"/>
  <c r="OK33" i="1" s="1"/>
  <c r="NT33" i="1"/>
  <c r="NB33" i="1"/>
  <c r="MP33" i="1"/>
  <c r="NH33" i="1"/>
  <c r="NI33" i="1" s="1"/>
  <c r="ND33" i="1"/>
  <c r="MZ33" i="1"/>
  <c r="NA33" i="1" s="1"/>
  <c r="MJ33" i="1"/>
  <c r="LX33" i="1"/>
  <c r="LY33" i="1" s="1"/>
  <c r="LP33" i="1"/>
  <c r="KX33" i="1"/>
  <c r="KY33" i="1" s="1"/>
  <c r="KN33" i="1"/>
  <c r="KJ33" i="1"/>
  <c r="KK33" i="1" s="1"/>
  <c r="ML33" i="1"/>
  <c r="MH33" i="1"/>
  <c r="LB33" i="1"/>
  <c r="LC33" i="1" s="1"/>
  <c r="KH33" i="1"/>
  <c r="JV33" i="1"/>
  <c r="JW33" i="1" s="1"/>
  <c r="JP33" i="1"/>
  <c r="JD33" i="1"/>
  <c r="IZ33" i="1"/>
  <c r="IV33" i="1"/>
  <c r="JR33" i="1"/>
  <c r="IX33" i="1"/>
  <c r="IY33" i="1" s="1"/>
  <c r="IF33" i="1"/>
  <c r="HT33" i="1"/>
  <c r="HL33" i="1"/>
  <c r="HM33" i="1" s="1"/>
  <c r="GV33" i="1"/>
  <c r="GJ33" i="1"/>
  <c r="IL33" i="1"/>
  <c r="IH33" i="1"/>
  <c r="II33" i="1" s="1"/>
  <c r="ID33" i="1"/>
  <c r="HN33" i="1"/>
  <c r="HB33" i="1"/>
  <c r="GX33" i="1"/>
  <c r="GY33" i="1" s="1"/>
  <c r="GT33" i="1"/>
  <c r="GF33" i="1"/>
  <c r="GG33" i="1" s="1"/>
  <c r="GB33" i="1"/>
  <c r="FL33" i="1"/>
  <c r="FM33" i="1" s="1"/>
  <c r="EZ33" i="1"/>
  <c r="EV33" i="1"/>
  <c r="EW33" i="1" s="1"/>
  <c r="ER33" i="1"/>
  <c r="GD33" i="1"/>
  <c r="GE33" i="1" s="1"/>
  <c r="FR33" i="1"/>
  <c r="FN33" i="1"/>
  <c r="FJ33" i="1"/>
  <c r="FK33" i="1" s="1"/>
  <c r="QH19" i="1"/>
  <c r="PX19" i="1"/>
  <c r="PT19" i="1"/>
  <c r="PU19" i="1" s="1"/>
  <c r="PV19" i="1"/>
  <c r="PJ19" i="1"/>
  <c r="PK19" i="1" s="1"/>
  <c r="PF19" i="1"/>
  <c r="PB19" i="1"/>
  <c r="PC19" i="1" s="1"/>
  <c r="PD19" i="1"/>
  <c r="OS19" i="1"/>
  <c r="OL19" i="1"/>
  <c r="NV19" i="1"/>
  <c r="NR19" i="1"/>
  <c r="NS19" i="1" s="1"/>
  <c r="ON19" i="1"/>
  <c r="OJ19" i="1"/>
  <c r="OK19" i="1" s="1"/>
  <c r="NT19" i="1"/>
  <c r="NB19" i="1"/>
  <c r="MP19" i="1"/>
  <c r="NH19" i="1"/>
  <c r="ND19" i="1"/>
  <c r="MZ19" i="1"/>
  <c r="NA19" i="1" s="1"/>
  <c r="MJ19" i="1"/>
  <c r="LX19" i="1"/>
  <c r="LY19" i="1" s="1"/>
  <c r="LP19" i="1"/>
  <c r="KX19" i="1"/>
  <c r="KY19" i="1" s="1"/>
  <c r="KN19" i="1"/>
  <c r="KJ19" i="1"/>
  <c r="ML19" i="1"/>
  <c r="MH19" i="1"/>
  <c r="MI19" i="1" s="1"/>
  <c r="LB19" i="1"/>
  <c r="LC19" i="1" s="1"/>
  <c r="KH19" i="1"/>
  <c r="JV19" i="1"/>
  <c r="JW19" i="1" s="1"/>
  <c r="JP19" i="1"/>
  <c r="JD19" i="1"/>
  <c r="JE19" i="1" s="1"/>
  <c r="IZ19" i="1"/>
  <c r="IV19" i="1"/>
  <c r="IW19" i="1" s="1"/>
  <c r="JR19" i="1"/>
  <c r="IX19" i="1"/>
  <c r="IY19" i="1" s="1"/>
  <c r="IF19" i="1"/>
  <c r="HT19" i="1"/>
  <c r="HU19" i="1" s="1"/>
  <c r="HL19" i="1"/>
  <c r="GV19" i="1"/>
  <c r="IL19" i="1"/>
  <c r="IH19" i="1"/>
  <c r="ID19" i="1"/>
  <c r="IE19" i="1" s="1"/>
  <c r="HN19" i="1"/>
  <c r="HB19" i="1"/>
  <c r="HC19" i="1" s="1"/>
  <c r="GX19" i="1"/>
  <c r="GT19" i="1"/>
  <c r="GU19" i="1" s="1"/>
  <c r="GJ19" i="1"/>
  <c r="GF19" i="1"/>
  <c r="GB19" i="1"/>
  <c r="FL19" i="1"/>
  <c r="EZ19" i="1"/>
  <c r="EV19" i="1"/>
  <c r="ER19" i="1"/>
  <c r="GD19" i="1"/>
  <c r="GE19" i="1" s="1"/>
  <c r="FR19" i="1"/>
  <c r="FN19" i="1"/>
  <c r="FO19" i="1" s="1"/>
  <c r="FJ19" i="1"/>
  <c r="FK19" i="1" s="1"/>
  <c r="EU19" i="1"/>
  <c r="QH42" i="1"/>
  <c r="PX42" i="1"/>
  <c r="PV42" i="1"/>
  <c r="PW42" i="1" s="1"/>
  <c r="PT42" i="1"/>
  <c r="PJ42" i="1"/>
  <c r="PD42" i="1"/>
  <c r="PF42" i="1"/>
  <c r="PB42" i="1"/>
  <c r="OS42" i="1"/>
  <c r="ON42" i="1"/>
  <c r="OJ42" i="1"/>
  <c r="OK42" i="1" s="1"/>
  <c r="NT42" i="1"/>
  <c r="OL42" i="1"/>
  <c r="OM42" i="1" s="1"/>
  <c r="NV42" i="1"/>
  <c r="NR42" i="1"/>
  <c r="NH42" i="1"/>
  <c r="ND42" i="1"/>
  <c r="MZ42" i="1"/>
  <c r="NB42" i="1"/>
  <c r="MP42" i="1"/>
  <c r="ML42" i="1"/>
  <c r="MH42" i="1"/>
  <c r="MI42" i="1" s="1"/>
  <c r="LB42" i="1"/>
  <c r="KH42" i="1"/>
  <c r="JV42" i="1"/>
  <c r="MJ42" i="1"/>
  <c r="LX42" i="1"/>
  <c r="LY42" i="1" s="1"/>
  <c r="LP42" i="1"/>
  <c r="KX42" i="1"/>
  <c r="KY42" i="1" s="1"/>
  <c r="KN42" i="1"/>
  <c r="KJ42" i="1"/>
  <c r="KK42" i="1" s="1"/>
  <c r="JR42" i="1"/>
  <c r="IX42" i="1"/>
  <c r="JP42" i="1"/>
  <c r="JD42" i="1"/>
  <c r="JE42" i="1" s="1"/>
  <c r="IZ42" i="1"/>
  <c r="IV42" i="1"/>
  <c r="IW42" i="1" s="1"/>
  <c r="IL42" i="1"/>
  <c r="IH42" i="1"/>
  <c r="ID42" i="1"/>
  <c r="HN42" i="1"/>
  <c r="HO42" i="1" s="1"/>
  <c r="HB42" i="1"/>
  <c r="GX42" i="1"/>
  <c r="GT42" i="1"/>
  <c r="IF42" i="1"/>
  <c r="IG42" i="1" s="1"/>
  <c r="HT42" i="1"/>
  <c r="HL42" i="1"/>
  <c r="GV42" i="1"/>
  <c r="GJ42" i="1"/>
  <c r="GD42" i="1"/>
  <c r="GE42" i="1" s="1"/>
  <c r="FR42" i="1"/>
  <c r="FN42" i="1"/>
  <c r="FO42" i="1" s="1"/>
  <c r="FJ42" i="1"/>
  <c r="FK42" i="1" s="1"/>
  <c r="EU42" i="1"/>
  <c r="GF42" i="1"/>
  <c r="GB42" i="1"/>
  <c r="FL42" i="1"/>
  <c r="EZ42" i="1"/>
  <c r="FA42" i="1" s="1"/>
  <c r="EV42" i="1"/>
  <c r="ER42" i="1"/>
  <c r="QH27" i="1"/>
  <c r="PX27" i="1"/>
  <c r="PT27" i="1"/>
  <c r="PV27" i="1"/>
  <c r="PJ27" i="1"/>
  <c r="PK27" i="1" s="1"/>
  <c r="PF27" i="1"/>
  <c r="PB27" i="1"/>
  <c r="PC27" i="1" s="1"/>
  <c r="PD27" i="1"/>
  <c r="OL27" i="1"/>
  <c r="NV27" i="1"/>
  <c r="NR27" i="1"/>
  <c r="ON27" i="1"/>
  <c r="OJ27" i="1"/>
  <c r="OK27" i="1" s="1"/>
  <c r="NT27" i="1"/>
  <c r="NB27" i="1"/>
  <c r="NC27" i="1" s="1"/>
  <c r="MP27" i="1"/>
  <c r="NH27" i="1"/>
  <c r="ND27" i="1"/>
  <c r="MZ27" i="1"/>
  <c r="MJ27" i="1"/>
  <c r="LX27" i="1"/>
  <c r="LY27" i="1" s="1"/>
  <c r="LP27" i="1"/>
  <c r="KX27" i="1"/>
  <c r="KN27" i="1"/>
  <c r="KJ27" i="1"/>
  <c r="KK27" i="1" s="1"/>
  <c r="ML27" i="1"/>
  <c r="MH27" i="1"/>
  <c r="MI27" i="1" s="1"/>
  <c r="LB27" i="1"/>
  <c r="LC27" i="1" s="1"/>
  <c r="KH27" i="1"/>
  <c r="JV27" i="1"/>
  <c r="JP27" i="1"/>
  <c r="JD27" i="1"/>
  <c r="JE27" i="1" s="1"/>
  <c r="IZ27" i="1"/>
  <c r="IV27" i="1"/>
  <c r="IW27" i="1" s="1"/>
  <c r="JR27" i="1"/>
  <c r="IX27" i="1"/>
  <c r="IF27" i="1"/>
  <c r="HT27" i="1"/>
  <c r="HL27" i="1"/>
  <c r="HM27" i="1" s="1"/>
  <c r="GV27" i="1"/>
  <c r="GJ27" i="1"/>
  <c r="GK27" i="1" s="1"/>
  <c r="IL27" i="1"/>
  <c r="IH27" i="1"/>
  <c r="ID27" i="1"/>
  <c r="HN27" i="1"/>
  <c r="HB27" i="1"/>
  <c r="GX27" i="1"/>
  <c r="GT27" i="1"/>
  <c r="GF27" i="1"/>
  <c r="GG27" i="1" s="1"/>
  <c r="GB27" i="1"/>
  <c r="FL27" i="1"/>
  <c r="FM27" i="1" s="1"/>
  <c r="EZ27" i="1"/>
  <c r="EV27" i="1"/>
  <c r="EW27" i="1" s="1"/>
  <c r="ER27" i="1"/>
  <c r="GD27" i="1"/>
  <c r="FR27" i="1"/>
  <c r="FN27" i="1"/>
  <c r="FJ27" i="1"/>
  <c r="FK27" i="1" s="1"/>
  <c r="QH35" i="1"/>
  <c r="PX35" i="1"/>
  <c r="PT35" i="1"/>
  <c r="PU35" i="1" s="1"/>
  <c r="PV35" i="1"/>
  <c r="PJ35" i="1"/>
  <c r="PK35" i="1" s="1"/>
  <c r="PF35" i="1"/>
  <c r="PB35" i="1"/>
  <c r="PC35" i="1" s="1"/>
  <c r="PD35" i="1"/>
  <c r="OS35" i="1"/>
  <c r="OL35" i="1"/>
  <c r="NV35" i="1"/>
  <c r="NR35" i="1"/>
  <c r="ON35" i="1"/>
  <c r="OJ35" i="1"/>
  <c r="OK35" i="1" s="1"/>
  <c r="NT35" i="1"/>
  <c r="NB35" i="1"/>
  <c r="NC35" i="1" s="1"/>
  <c r="MP35" i="1"/>
  <c r="NH35" i="1"/>
  <c r="ND35" i="1"/>
  <c r="MZ35" i="1"/>
  <c r="NA35" i="1" s="1"/>
  <c r="MJ35" i="1"/>
  <c r="LX35" i="1"/>
  <c r="LY35" i="1" s="1"/>
  <c r="LP35" i="1"/>
  <c r="KX35" i="1"/>
  <c r="KY35" i="1" s="1"/>
  <c r="KN35" i="1"/>
  <c r="KJ35" i="1"/>
  <c r="KK35" i="1" s="1"/>
  <c r="ML35" i="1"/>
  <c r="MH35" i="1"/>
  <c r="MI35" i="1" s="1"/>
  <c r="LB35" i="1"/>
  <c r="LC35" i="1" s="1"/>
  <c r="KH35" i="1"/>
  <c r="JV35" i="1"/>
  <c r="JW35" i="1" s="1"/>
  <c r="JP35" i="1"/>
  <c r="JD35" i="1"/>
  <c r="JE35" i="1" s="1"/>
  <c r="IZ35" i="1"/>
  <c r="IV35" i="1"/>
  <c r="IW35" i="1" s="1"/>
  <c r="JR35" i="1"/>
  <c r="IX35" i="1"/>
  <c r="IY35" i="1" s="1"/>
  <c r="IF35" i="1"/>
  <c r="HT35" i="1"/>
  <c r="HU35" i="1" s="1"/>
  <c r="HL35" i="1"/>
  <c r="HM35" i="1" s="1"/>
  <c r="GV35" i="1"/>
  <c r="GJ35" i="1"/>
  <c r="GK35" i="1" s="1"/>
  <c r="IL35" i="1"/>
  <c r="IH35" i="1"/>
  <c r="II35" i="1" s="1"/>
  <c r="ID35" i="1"/>
  <c r="HN35" i="1"/>
  <c r="HO35" i="1" s="1"/>
  <c r="HB35" i="1"/>
  <c r="GX35" i="1"/>
  <c r="GY35" i="1" s="1"/>
  <c r="GT35" i="1"/>
  <c r="GF35" i="1"/>
  <c r="GG35" i="1" s="1"/>
  <c r="GB35" i="1"/>
  <c r="FL35" i="1"/>
  <c r="EZ35" i="1"/>
  <c r="EV35" i="1"/>
  <c r="EW35" i="1" s="1"/>
  <c r="ER35" i="1"/>
  <c r="GD35" i="1"/>
  <c r="GE35" i="1" s="1"/>
  <c r="FR35" i="1"/>
  <c r="FN35" i="1"/>
  <c r="FO35" i="1" s="1"/>
  <c r="FJ35" i="1"/>
  <c r="FK35" i="1" s="1"/>
  <c r="QH43" i="1"/>
  <c r="PX43" i="1"/>
  <c r="PT43" i="1"/>
  <c r="PU43" i="1" s="1"/>
  <c r="PV43" i="1"/>
  <c r="PJ43" i="1"/>
  <c r="PK43" i="1" s="1"/>
  <c r="PF43" i="1"/>
  <c r="PB43" i="1"/>
  <c r="PC43" i="1" s="1"/>
  <c r="PD43" i="1"/>
  <c r="OS43" i="1"/>
  <c r="ON43" i="1"/>
  <c r="OL43" i="1"/>
  <c r="OM43" i="1" s="1"/>
  <c r="NV43" i="1"/>
  <c r="NW43" i="1" s="1"/>
  <c r="NR43" i="1"/>
  <c r="OJ43" i="1"/>
  <c r="OK43" i="1" s="1"/>
  <c r="NT43" i="1"/>
  <c r="NB43" i="1"/>
  <c r="NC43" i="1" s="1"/>
  <c r="MP43" i="1"/>
  <c r="NH43" i="1"/>
  <c r="NI43" i="1" s="1"/>
  <c r="ND43" i="1"/>
  <c r="MZ43" i="1"/>
  <c r="NA43" i="1" s="1"/>
  <c r="MJ43" i="1"/>
  <c r="LX43" i="1"/>
  <c r="LP43" i="1"/>
  <c r="KX43" i="1"/>
  <c r="KY43" i="1" s="1"/>
  <c r="KN43" i="1"/>
  <c r="KJ43" i="1"/>
  <c r="KK43" i="1" s="1"/>
  <c r="ML43" i="1"/>
  <c r="MH43" i="1"/>
  <c r="MI43" i="1" s="1"/>
  <c r="LB43" i="1"/>
  <c r="LC43" i="1" s="1"/>
  <c r="KH43" i="1"/>
  <c r="JV43" i="1"/>
  <c r="JP43" i="1"/>
  <c r="JD43" i="1"/>
  <c r="JE43" i="1" s="1"/>
  <c r="IZ43" i="1"/>
  <c r="IV43" i="1"/>
  <c r="IW43" i="1" s="1"/>
  <c r="JR43" i="1"/>
  <c r="IX43" i="1"/>
  <c r="IF43" i="1"/>
  <c r="HT43" i="1"/>
  <c r="HL43" i="1"/>
  <c r="HM43" i="1" s="1"/>
  <c r="GV43" i="1"/>
  <c r="GJ43" i="1"/>
  <c r="GK43" i="1" s="1"/>
  <c r="IL43" i="1"/>
  <c r="IH43" i="1"/>
  <c r="ID43" i="1"/>
  <c r="HN43" i="1"/>
  <c r="HB43" i="1"/>
  <c r="GX43" i="1"/>
  <c r="GT43" i="1"/>
  <c r="GF43" i="1"/>
  <c r="GG43" i="1" s="1"/>
  <c r="GB43" i="1"/>
  <c r="FL43" i="1"/>
  <c r="FM43" i="1" s="1"/>
  <c r="EZ43" i="1"/>
  <c r="EV43" i="1"/>
  <c r="EW43" i="1" s="1"/>
  <c r="ER43" i="1"/>
  <c r="GD43" i="1"/>
  <c r="FR43" i="1"/>
  <c r="FN43" i="1"/>
  <c r="FJ43" i="1"/>
  <c r="FK43" i="1" s="1"/>
  <c r="EU43" i="1"/>
  <c r="QF10" i="1"/>
  <c r="QG10" i="1" s="1"/>
  <c r="PZ10" i="1"/>
  <c r="QA10" i="1" s="1"/>
  <c r="PR10" i="1"/>
  <c r="PS10" i="1" s="1"/>
  <c r="PP10" i="1"/>
  <c r="PQ10" i="1" s="1"/>
  <c r="PH10" i="1"/>
  <c r="PI10" i="1" s="1"/>
  <c r="OZ10" i="1"/>
  <c r="PA10" i="1" s="1"/>
  <c r="PN10" i="1"/>
  <c r="PO10" i="1" s="1"/>
  <c r="OX10" i="1"/>
  <c r="OY10" i="1" s="1"/>
  <c r="OV10" i="1"/>
  <c r="OW10" i="1" s="1"/>
  <c r="OF10" i="1"/>
  <c r="OG10" i="1" s="1"/>
  <c r="OQ10" i="1"/>
  <c r="OH10" i="1"/>
  <c r="OI10" i="1" s="1"/>
  <c r="OD10" i="1"/>
  <c r="OE10" i="1" s="1"/>
  <c r="NL10" i="1"/>
  <c r="NM10" i="1" s="1"/>
  <c r="MV10" i="1"/>
  <c r="MW10" i="1" s="1"/>
  <c r="MN10" i="1"/>
  <c r="MO10" i="1" s="1"/>
  <c r="NP10" i="1"/>
  <c r="NQ10" i="1" s="1"/>
  <c r="NN10" i="1"/>
  <c r="NO10" i="1" s="1"/>
  <c r="NF10" i="1"/>
  <c r="NG10" i="1" s="1"/>
  <c r="MX10" i="1"/>
  <c r="MY10" i="1" s="1"/>
  <c r="MT10" i="1"/>
  <c r="MU10" i="1" s="1"/>
  <c r="MD10" i="1"/>
  <c r="ME10" i="1" s="1"/>
  <c r="LV10" i="1"/>
  <c r="LW10" i="1" s="1"/>
  <c r="LJ10" i="1"/>
  <c r="LK10" i="1" s="1"/>
  <c r="KV10" i="1"/>
  <c r="KW10" i="1" s="1"/>
  <c r="KL10" i="1"/>
  <c r="KM10" i="1" s="1"/>
  <c r="KB10" i="1"/>
  <c r="KC10" i="1" s="1"/>
  <c r="MF10" i="1"/>
  <c r="MG10" i="1" s="1"/>
  <c r="MB10" i="1"/>
  <c r="MC10" i="1" s="1"/>
  <c r="LE10" i="1"/>
  <c r="KR10" i="1"/>
  <c r="KS10" i="1" s="1"/>
  <c r="KD10" i="1"/>
  <c r="KE10" i="1" s="1"/>
  <c r="JZ10" i="1"/>
  <c r="KA10" i="1" s="1"/>
  <c r="JN10" i="1"/>
  <c r="JO10" i="1" s="1"/>
  <c r="JJ10" i="1"/>
  <c r="JK10" i="1" s="1"/>
  <c r="JB10" i="1"/>
  <c r="JC10" i="1" s="1"/>
  <c r="IT10" i="1"/>
  <c r="IU10" i="1" s="1"/>
  <c r="IP10" i="1"/>
  <c r="IQ10" i="1" s="1"/>
  <c r="JT10" i="1"/>
  <c r="JU10" i="1" s="1"/>
  <c r="JL10" i="1"/>
  <c r="JM10" i="1" s="1"/>
  <c r="JH10" i="1"/>
  <c r="JI10" i="1" s="1"/>
  <c r="IR10" i="1"/>
  <c r="IS10" i="1" s="1"/>
  <c r="HZ10" i="1"/>
  <c r="IA10" i="1" s="1"/>
  <c r="HR10" i="1"/>
  <c r="HS10" i="1" s="1"/>
  <c r="HJ10" i="1"/>
  <c r="HK10" i="1" s="1"/>
  <c r="HF10" i="1"/>
  <c r="HG10" i="1" s="1"/>
  <c r="GP10" i="1"/>
  <c r="GQ10" i="1" s="1"/>
  <c r="IJ10" i="1"/>
  <c r="IK10" i="1" s="1"/>
  <c r="IB10" i="1"/>
  <c r="IC10" i="1" s="1"/>
  <c r="HY10" i="1"/>
  <c r="HH10" i="1"/>
  <c r="HI10" i="1" s="1"/>
  <c r="GZ10" i="1"/>
  <c r="HA10" i="1" s="1"/>
  <c r="GR10" i="1"/>
  <c r="GS10" i="1" s="1"/>
  <c r="GN10" i="1"/>
  <c r="GO10" i="1" s="1"/>
  <c r="GH10" i="1"/>
  <c r="GI10" i="1" s="1"/>
  <c r="FZ10" i="1"/>
  <c r="GA10" i="1" s="1"/>
  <c r="FV10" i="1"/>
  <c r="FW10" i="1" s="1"/>
  <c r="EY10" i="1"/>
  <c r="EP10" i="1"/>
  <c r="EQ10" i="1" s="1"/>
  <c r="EL10" i="1"/>
  <c r="EM10" i="1" s="1"/>
  <c r="FX10" i="1"/>
  <c r="FY10" i="1" s="1"/>
  <c r="FP10" i="1"/>
  <c r="FQ10" i="1" s="1"/>
  <c r="FH10" i="1"/>
  <c r="FI10" i="1" s="1"/>
  <c r="FF10" i="1"/>
  <c r="FG10" i="1" s="1"/>
  <c r="FD10" i="1"/>
  <c r="FE10" i="1" s="1"/>
  <c r="EN10" i="1"/>
  <c r="EO10" i="1" s="1"/>
  <c r="QF8" i="1"/>
  <c r="QG8" i="1" s="1"/>
  <c r="PZ8" i="1"/>
  <c r="QA8" i="1" s="1"/>
  <c r="PR8" i="1"/>
  <c r="PS8" i="1" s="1"/>
  <c r="PP8" i="1"/>
  <c r="PQ8" i="1" s="1"/>
  <c r="PH8" i="1"/>
  <c r="PI8" i="1" s="1"/>
  <c r="PN8" i="1"/>
  <c r="PO8" i="1" s="1"/>
  <c r="OZ8" i="1"/>
  <c r="PA8" i="1" s="1"/>
  <c r="OX8" i="1"/>
  <c r="OY8" i="1" s="1"/>
  <c r="OQ8" i="1"/>
  <c r="OF8" i="1"/>
  <c r="OG8" i="1" s="1"/>
  <c r="OV8" i="1"/>
  <c r="OW8" i="1" s="1"/>
  <c r="OH8" i="1"/>
  <c r="OI8" i="1" s="1"/>
  <c r="OD8" i="1"/>
  <c r="OE8" i="1" s="1"/>
  <c r="NP8" i="1"/>
  <c r="NQ8" i="1" s="1"/>
  <c r="NL8" i="1"/>
  <c r="NM8" i="1" s="1"/>
  <c r="MV8" i="1"/>
  <c r="MW8" i="1" s="1"/>
  <c r="MN8" i="1"/>
  <c r="MO8" i="1" s="1"/>
  <c r="NN8" i="1"/>
  <c r="NO8" i="1" s="1"/>
  <c r="NF8" i="1"/>
  <c r="NG8" i="1" s="1"/>
  <c r="MX8" i="1"/>
  <c r="MY8" i="1" s="1"/>
  <c r="MT8" i="1"/>
  <c r="MU8" i="1" s="1"/>
  <c r="MD8" i="1"/>
  <c r="ME8" i="1" s="1"/>
  <c r="LV8" i="1"/>
  <c r="LW8" i="1" s="1"/>
  <c r="LJ8" i="1"/>
  <c r="LK8" i="1" s="1"/>
  <c r="KV8" i="1"/>
  <c r="KW8" i="1" s="1"/>
  <c r="KL8" i="1"/>
  <c r="KM8" i="1" s="1"/>
  <c r="KB8" i="1"/>
  <c r="KC8" i="1" s="1"/>
  <c r="MF8" i="1"/>
  <c r="MG8" i="1" s="1"/>
  <c r="MB8" i="1"/>
  <c r="MC8" i="1" s="1"/>
  <c r="LE8" i="1"/>
  <c r="KR8" i="1"/>
  <c r="KS8" i="1" s="1"/>
  <c r="KD8" i="1"/>
  <c r="KE8" i="1" s="1"/>
  <c r="JZ8" i="1"/>
  <c r="KA8" i="1" s="1"/>
  <c r="JN8" i="1"/>
  <c r="JO8" i="1" s="1"/>
  <c r="JJ8" i="1"/>
  <c r="JK8" i="1" s="1"/>
  <c r="JB8" i="1"/>
  <c r="JC8" i="1" s="1"/>
  <c r="IT8" i="1"/>
  <c r="IU8" i="1" s="1"/>
  <c r="IP8" i="1"/>
  <c r="IQ8" i="1" s="1"/>
  <c r="JT8" i="1"/>
  <c r="JU8" i="1" s="1"/>
  <c r="JL8" i="1"/>
  <c r="JM8" i="1" s="1"/>
  <c r="JH8" i="1"/>
  <c r="IR8" i="1"/>
  <c r="IS8" i="1" s="1"/>
  <c r="HZ8" i="1"/>
  <c r="IA8" i="1" s="1"/>
  <c r="HR8" i="1"/>
  <c r="HS8" i="1" s="1"/>
  <c r="HJ8" i="1"/>
  <c r="HK8" i="1" s="1"/>
  <c r="HF8" i="1"/>
  <c r="HG8" i="1" s="1"/>
  <c r="GP8" i="1"/>
  <c r="IJ8" i="1"/>
  <c r="IK8" i="1" s="1"/>
  <c r="IB8" i="1"/>
  <c r="IC8" i="1" s="1"/>
  <c r="HX8" i="1"/>
  <c r="HY8" i="1" s="1"/>
  <c r="HH8" i="1"/>
  <c r="GZ8" i="1"/>
  <c r="HA8" i="1" s="1"/>
  <c r="GR8" i="1"/>
  <c r="GS8" i="1" s="1"/>
  <c r="GN8" i="1"/>
  <c r="GO8" i="1" s="1"/>
  <c r="GH8" i="1"/>
  <c r="FZ8" i="1"/>
  <c r="GA8" i="1" s="1"/>
  <c r="FV8" i="1"/>
  <c r="FW8" i="1" s="1"/>
  <c r="EX8" i="1"/>
  <c r="EY8" i="1" s="1"/>
  <c r="EP8" i="1"/>
  <c r="EL8" i="1"/>
  <c r="EM8" i="1" s="1"/>
  <c r="FX8" i="1"/>
  <c r="FP8" i="1"/>
  <c r="FH8" i="1"/>
  <c r="FI8" i="1" s="1"/>
  <c r="FF8" i="1"/>
  <c r="FG8" i="1" s="1"/>
  <c r="FD8" i="1"/>
  <c r="FE8" i="1" s="1"/>
  <c r="EN8" i="1"/>
  <c r="QF39" i="1"/>
  <c r="PZ39" i="1"/>
  <c r="QA39" i="1" s="1"/>
  <c r="PP39" i="1"/>
  <c r="PR39" i="1"/>
  <c r="PS39" i="1" s="1"/>
  <c r="PN39" i="1"/>
  <c r="PH39" i="1"/>
  <c r="PI39" i="1" s="1"/>
  <c r="OX39" i="1"/>
  <c r="OZ39" i="1"/>
  <c r="PA39" i="1" s="1"/>
  <c r="OV39" i="1"/>
  <c r="OQ39" i="1"/>
  <c r="OH39" i="1"/>
  <c r="OD39" i="1"/>
  <c r="OE39" i="1" s="1"/>
  <c r="OF39" i="1"/>
  <c r="NP39" i="1"/>
  <c r="NN39" i="1"/>
  <c r="NO39" i="1" s="1"/>
  <c r="NF39" i="1"/>
  <c r="MX39" i="1"/>
  <c r="MY39" i="1" s="1"/>
  <c r="MT39" i="1"/>
  <c r="NL39" i="1"/>
  <c r="NM39" i="1" s="1"/>
  <c r="MV39" i="1"/>
  <c r="MN39" i="1"/>
  <c r="MO39" i="1" s="1"/>
  <c r="MF39" i="1"/>
  <c r="MB39" i="1"/>
  <c r="MC39" i="1" s="1"/>
  <c r="KR39" i="1"/>
  <c r="KS39" i="1" s="1"/>
  <c r="KD39" i="1"/>
  <c r="JZ39" i="1"/>
  <c r="KA39" i="1" s="1"/>
  <c r="JT39" i="1"/>
  <c r="MD39" i="1"/>
  <c r="ME39" i="1" s="1"/>
  <c r="LV39" i="1"/>
  <c r="LJ39" i="1"/>
  <c r="LK39" i="1" s="1"/>
  <c r="KV39" i="1"/>
  <c r="KL39" i="1"/>
  <c r="KM39" i="1" s="1"/>
  <c r="KB39" i="1"/>
  <c r="JL39" i="1"/>
  <c r="JM39" i="1" s="1"/>
  <c r="JH39" i="1"/>
  <c r="IR39" i="1"/>
  <c r="IS39" i="1" s="1"/>
  <c r="JN39" i="1"/>
  <c r="JJ39" i="1"/>
  <c r="JK39" i="1" s="1"/>
  <c r="JB39" i="1"/>
  <c r="IT39" i="1"/>
  <c r="IU39" i="1" s="1"/>
  <c r="IP39" i="1"/>
  <c r="IJ39" i="1"/>
  <c r="IK39" i="1" s="1"/>
  <c r="IB39" i="1"/>
  <c r="HY39" i="1"/>
  <c r="HH39" i="1"/>
  <c r="GZ39" i="1"/>
  <c r="HA39" i="1" s="1"/>
  <c r="GR39" i="1"/>
  <c r="GN39" i="1"/>
  <c r="GO39" i="1" s="1"/>
  <c r="HZ39" i="1"/>
  <c r="HR39" i="1"/>
  <c r="HS39" i="1" s="1"/>
  <c r="HJ39" i="1"/>
  <c r="HF39" i="1"/>
  <c r="HG39" i="1" s="1"/>
  <c r="GP39" i="1"/>
  <c r="FX39" i="1"/>
  <c r="FY39" i="1" s="1"/>
  <c r="FP39" i="1"/>
  <c r="FH39" i="1"/>
  <c r="FI39" i="1" s="1"/>
  <c r="FF39" i="1"/>
  <c r="FG39" i="1" s="1"/>
  <c r="FD39" i="1"/>
  <c r="FE39" i="1" s="1"/>
  <c r="EN39" i="1"/>
  <c r="GH39" i="1"/>
  <c r="GI39" i="1" s="1"/>
  <c r="FZ39" i="1"/>
  <c r="FV39" i="1"/>
  <c r="FW39" i="1" s="1"/>
  <c r="EP39" i="1"/>
  <c r="EQ39" i="1" s="1"/>
  <c r="EL39" i="1"/>
  <c r="EM39" i="1" s="1"/>
  <c r="QF32" i="1"/>
  <c r="PZ32" i="1"/>
  <c r="PR32" i="1"/>
  <c r="PS32" i="1" s="1"/>
  <c r="PP32" i="1"/>
  <c r="PH32" i="1"/>
  <c r="PI32" i="1" s="1"/>
  <c r="PN32" i="1"/>
  <c r="OZ32" i="1"/>
  <c r="PA32" i="1" s="1"/>
  <c r="OX32" i="1"/>
  <c r="OQ32" i="1"/>
  <c r="OF32" i="1"/>
  <c r="NP32" i="1"/>
  <c r="OV32" i="1"/>
  <c r="OW32" i="1" s="1"/>
  <c r="OH32" i="1"/>
  <c r="OD32" i="1"/>
  <c r="NL32" i="1"/>
  <c r="MV32" i="1"/>
  <c r="MW32" i="1" s="1"/>
  <c r="MN32" i="1"/>
  <c r="NN32" i="1"/>
  <c r="NO32" i="1" s="1"/>
  <c r="NF32" i="1"/>
  <c r="MX32" i="1"/>
  <c r="MY32" i="1" s="1"/>
  <c r="MT32" i="1"/>
  <c r="MD32" i="1"/>
  <c r="ME32" i="1" s="1"/>
  <c r="LV32" i="1"/>
  <c r="LJ32" i="1"/>
  <c r="KV32" i="1"/>
  <c r="KL32" i="1"/>
  <c r="KM32" i="1" s="1"/>
  <c r="KB32" i="1"/>
  <c r="MF32" i="1"/>
  <c r="MG32" i="1" s="1"/>
  <c r="MB32" i="1"/>
  <c r="KR32" i="1"/>
  <c r="KD32" i="1"/>
  <c r="KE32" i="1" s="1"/>
  <c r="JZ32" i="1"/>
  <c r="JT32" i="1"/>
  <c r="JU32" i="1" s="1"/>
  <c r="JN32" i="1"/>
  <c r="JJ32" i="1"/>
  <c r="JB32" i="1"/>
  <c r="IT32" i="1"/>
  <c r="IP32" i="1"/>
  <c r="JL32" i="1"/>
  <c r="JM32" i="1" s="1"/>
  <c r="JH32" i="1"/>
  <c r="IR32" i="1"/>
  <c r="IS32" i="1" s="1"/>
  <c r="HZ32" i="1"/>
  <c r="HR32" i="1"/>
  <c r="HJ32" i="1"/>
  <c r="HF32" i="1"/>
  <c r="HG32" i="1" s="1"/>
  <c r="GP32" i="1"/>
  <c r="IJ32" i="1"/>
  <c r="IB32" i="1"/>
  <c r="HY32" i="1"/>
  <c r="HH32" i="1"/>
  <c r="GZ32" i="1"/>
  <c r="HA32" i="1" s="1"/>
  <c r="GR32" i="1"/>
  <c r="GN32" i="1"/>
  <c r="GO32" i="1" s="1"/>
  <c r="GH32" i="1"/>
  <c r="FZ32" i="1"/>
  <c r="GA32" i="1" s="1"/>
  <c r="FV32" i="1"/>
  <c r="EP32" i="1"/>
  <c r="EL32" i="1"/>
  <c r="EM32" i="1" s="1"/>
  <c r="FX32" i="1"/>
  <c r="FP32" i="1"/>
  <c r="FQ32" i="1" s="1"/>
  <c r="FH32" i="1"/>
  <c r="FI32" i="1" s="1"/>
  <c r="FF32" i="1"/>
  <c r="FG32" i="1" s="1"/>
  <c r="FD32" i="1"/>
  <c r="FE32" i="1" s="1"/>
  <c r="EN32" i="1"/>
  <c r="QF41" i="1"/>
  <c r="PZ41" i="1"/>
  <c r="QA41" i="1" s="1"/>
  <c r="PR41" i="1"/>
  <c r="PP41" i="1"/>
  <c r="PQ41" i="1" s="1"/>
  <c r="PN41" i="1"/>
  <c r="OX41" i="1"/>
  <c r="OY41" i="1" s="1"/>
  <c r="PH41" i="1"/>
  <c r="OZ41" i="1"/>
  <c r="PA41" i="1" s="1"/>
  <c r="OV41" i="1"/>
  <c r="OQ41" i="1"/>
  <c r="OH41" i="1"/>
  <c r="OD41" i="1"/>
  <c r="OE41" i="1" s="1"/>
  <c r="OF41" i="1"/>
  <c r="NP41" i="1"/>
  <c r="NN41" i="1"/>
  <c r="NO41" i="1" s="1"/>
  <c r="NF41" i="1"/>
  <c r="MX41" i="1"/>
  <c r="MY41" i="1" s="1"/>
  <c r="MT41" i="1"/>
  <c r="NL41" i="1"/>
  <c r="NM41" i="1" s="1"/>
  <c r="MV41" i="1"/>
  <c r="MN41" i="1"/>
  <c r="MO41" i="1" s="1"/>
  <c r="MF41" i="1"/>
  <c r="MB41" i="1"/>
  <c r="MC41" i="1" s="1"/>
  <c r="KR41" i="1"/>
  <c r="KD41" i="1"/>
  <c r="JZ41" i="1"/>
  <c r="JT41" i="1"/>
  <c r="MD41" i="1"/>
  <c r="LV41" i="1"/>
  <c r="LJ41" i="1"/>
  <c r="LK41" i="1" s="1"/>
  <c r="KV41" i="1"/>
  <c r="KL41" i="1"/>
  <c r="KM41" i="1" s="1"/>
  <c r="KB41" i="1"/>
  <c r="JL41" i="1"/>
  <c r="JM41" i="1" s="1"/>
  <c r="JH41" i="1"/>
  <c r="IR41" i="1"/>
  <c r="JN41" i="1"/>
  <c r="JJ41" i="1"/>
  <c r="JK41" i="1" s="1"/>
  <c r="JB41" i="1"/>
  <c r="IT41" i="1"/>
  <c r="IU41" i="1" s="1"/>
  <c r="IP41" i="1"/>
  <c r="IJ41" i="1"/>
  <c r="IB41" i="1"/>
  <c r="HY41" i="1"/>
  <c r="HH41" i="1"/>
  <c r="GZ41" i="1"/>
  <c r="GR41" i="1"/>
  <c r="GN41" i="1"/>
  <c r="GO41" i="1" s="1"/>
  <c r="HZ41" i="1"/>
  <c r="HR41" i="1"/>
  <c r="HS41" i="1" s="1"/>
  <c r="HJ41" i="1"/>
  <c r="HF41" i="1"/>
  <c r="HG41" i="1" s="1"/>
  <c r="GP41" i="1"/>
  <c r="FX41" i="1"/>
  <c r="FY41" i="1" s="1"/>
  <c r="FP41" i="1"/>
  <c r="FH41" i="1"/>
  <c r="FI41" i="1" s="1"/>
  <c r="FF41" i="1"/>
  <c r="FG41" i="1" s="1"/>
  <c r="FD41" i="1"/>
  <c r="FE41" i="1" s="1"/>
  <c r="EN41" i="1"/>
  <c r="EO41" i="1" s="1"/>
  <c r="GH41" i="1"/>
  <c r="GI41" i="1" s="1"/>
  <c r="FZ41" i="1"/>
  <c r="FV41" i="1"/>
  <c r="FW41" i="1" s="1"/>
  <c r="EP41" i="1"/>
  <c r="EL41" i="1"/>
  <c r="EM41" i="1" s="1"/>
  <c r="QF34" i="1"/>
  <c r="QG34" i="1" s="1"/>
  <c r="PZ34" i="1"/>
  <c r="PR34" i="1"/>
  <c r="PP34" i="1"/>
  <c r="PH34" i="1"/>
  <c r="PI34" i="1" s="1"/>
  <c r="OZ34" i="1"/>
  <c r="PN34" i="1"/>
  <c r="PO34" i="1" s="1"/>
  <c r="OX34" i="1"/>
  <c r="OV34" i="1"/>
  <c r="OF34" i="1"/>
  <c r="NP34" i="1"/>
  <c r="OH34" i="1"/>
  <c r="OD34" i="1"/>
  <c r="OE34" i="1" s="1"/>
  <c r="NL34" i="1"/>
  <c r="MV34" i="1"/>
  <c r="MN34" i="1"/>
  <c r="NN34" i="1"/>
  <c r="NO34" i="1" s="1"/>
  <c r="NF34" i="1"/>
  <c r="MX34" i="1"/>
  <c r="MY34" i="1" s="1"/>
  <c r="MT34" i="1"/>
  <c r="MD34" i="1"/>
  <c r="LV34" i="1"/>
  <c r="LJ34" i="1"/>
  <c r="KV34" i="1"/>
  <c r="KL34" i="1"/>
  <c r="KB34" i="1"/>
  <c r="MF34" i="1"/>
  <c r="MG34" i="1" s="1"/>
  <c r="MB34" i="1"/>
  <c r="KR34" i="1"/>
  <c r="KD34" i="1"/>
  <c r="KE34" i="1" s="1"/>
  <c r="JZ34" i="1"/>
  <c r="JT34" i="1"/>
  <c r="JN34" i="1"/>
  <c r="JJ34" i="1"/>
  <c r="JK34" i="1" s="1"/>
  <c r="JB34" i="1"/>
  <c r="IT34" i="1"/>
  <c r="IP34" i="1"/>
  <c r="JL34" i="1"/>
  <c r="JH34" i="1"/>
  <c r="IR34" i="1"/>
  <c r="IS34" i="1" s="1"/>
  <c r="HZ34" i="1"/>
  <c r="HR34" i="1"/>
  <c r="HS34" i="1" s="1"/>
  <c r="HJ34" i="1"/>
  <c r="HF34" i="1"/>
  <c r="GP34" i="1"/>
  <c r="IJ34" i="1"/>
  <c r="IK34" i="1" s="1"/>
  <c r="IB34" i="1"/>
  <c r="HH34" i="1"/>
  <c r="GZ34" i="1"/>
  <c r="HA34" i="1" s="1"/>
  <c r="GR34" i="1"/>
  <c r="GN34" i="1"/>
  <c r="GH34" i="1"/>
  <c r="FZ34" i="1"/>
  <c r="FV34" i="1"/>
  <c r="EP34" i="1"/>
  <c r="EL34" i="1"/>
  <c r="EM34" i="1" s="1"/>
  <c r="FX34" i="1"/>
  <c r="FP34" i="1"/>
  <c r="FQ34" i="1" s="1"/>
  <c r="FH34" i="1"/>
  <c r="FI34" i="1" s="1"/>
  <c r="FF34" i="1"/>
  <c r="FG34" i="1" s="1"/>
  <c r="FD34" i="1"/>
  <c r="FE34" i="1" s="1"/>
  <c r="EN34" i="1"/>
  <c r="EO34" i="1" s="1"/>
  <c r="QF43" i="1"/>
  <c r="PZ43" i="1"/>
  <c r="QA43" i="1" s="1"/>
  <c r="PP43" i="1"/>
  <c r="PR43" i="1"/>
  <c r="PS43" i="1" s="1"/>
  <c r="PN43" i="1"/>
  <c r="PH43" i="1"/>
  <c r="PI43" i="1" s="1"/>
  <c r="OX43" i="1"/>
  <c r="OZ43" i="1"/>
  <c r="PA43" i="1" s="1"/>
  <c r="OV43" i="1"/>
  <c r="OQ43" i="1"/>
  <c r="OH43" i="1"/>
  <c r="OD43" i="1"/>
  <c r="OE43" i="1" s="1"/>
  <c r="OF43" i="1"/>
  <c r="NP43" i="1"/>
  <c r="NN43" i="1"/>
  <c r="NO43" i="1" s="1"/>
  <c r="NF43" i="1"/>
  <c r="MX43" i="1"/>
  <c r="MY43" i="1" s="1"/>
  <c r="MT43" i="1"/>
  <c r="NL43" i="1"/>
  <c r="NM43" i="1" s="1"/>
  <c r="MV43" i="1"/>
  <c r="MN43" i="1"/>
  <c r="MO43" i="1" s="1"/>
  <c r="MF43" i="1"/>
  <c r="MB43" i="1"/>
  <c r="KR43" i="1"/>
  <c r="KS43" i="1" s="1"/>
  <c r="KD43" i="1"/>
  <c r="JZ43" i="1"/>
  <c r="KA43" i="1" s="1"/>
  <c r="JT43" i="1"/>
  <c r="MD43" i="1"/>
  <c r="ME43" i="1" s="1"/>
  <c r="LV43" i="1"/>
  <c r="LJ43" i="1"/>
  <c r="LK43" i="1" s="1"/>
  <c r="KV43" i="1"/>
  <c r="KL43" i="1"/>
  <c r="KM43" i="1" s="1"/>
  <c r="KB43" i="1"/>
  <c r="JL43" i="1"/>
  <c r="JM43" i="1" s="1"/>
  <c r="JH43" i="1"/>
  <c r="IR43" i="1"/>
  <c r="JN43" i="1"/>
  <c r="JJ43" i="1"/>
  <c r="JK43" i="1" s="1"/>
  <c r="JB43" i="1"/>
  <c r="IT43" i="1"/>
  <c r="IU43" i="1" s="1"/>
  <c r="IP43" i="1"/>
  <c r="IJ43" i="1"/>
  <c r="IB43" i="1"/>
  <c r="HY43" i="1"/>
  <c r="HH43" i="1"/>
  <c r="GZ43" i="1"/>
  <c r="HA43" i="1" s="1"/>
  <c r="GR43" i="1"/>
  <c r="GN43" i="1"/>
  <c r="GO43" i="1" s="1"/>
  <c r="HZ43" i="1"/>
  <c r="HR43" i="1"/>
  <c r="HS43" i="1" s="1"/>
  <c r="HJ43" i="1"/>
  <c r="HF43" i="1"/>
  <c r="HG43" i="1" s="1"/>
  <c r="GP43" i="1"/>
  <c r="FX43" i="1"/>
  <c r="FY43" i="1" s="1"/>
  <c r="FP43" i="1"/>
  <c r="FH43" i="1"/>
  <c r="FI43" i="1" s="1"/>
  <c r="FF43" i="1"/>
  <c r="FG43" i="1" s="1"/>
  <c r="FD43" i="1"/>
  <c r="FE43" i="1" s="1"/>
  <c r="EN43" i="1"/>
  <c r="GH43" i="1"/>
  <c r="GI43" i="1" s="1"/>
  <c r="FZ43" i="1"/>
  <c r="FV43" i="1"/>
  <c r="FW43" i="1" s="1"/>
  <c r="EP43" i="1"/>
  <c r="EQ43" i="1" s="1"/>
  <c r="EL43" i="1"/>
  <c r="EM43" i="1" s="1"/>
  <c r="QF30" i="1"/>
  <c r="QG30" i="1" s="1"/>
  <c r="PZ30" i="1"/>
  <c r="PR30" i="1"/>
  <c r="PP30" i="1"/>
  <c r="PH30" i="1"/>
  <c r="PI30" i="1" s="1"/>
  <c r="OZ30" i="1"/>
  <c r="PN30" i="1"/>
  <c r="PO30" i="1" s="1"/>
  <c r="OX30" i="1"/>
  <c r="OV30" i="1"/>
  <c r="OF30" i="1"/>
  <c r="NP30" i="1"/>
  <c r="OQ30" i="1"/>
  <c r="OH30" i="1"/>
  <c r="OD30" i="1"/>
  <c r="NL30" i="1"/>
  <c r="MV30" i="1"/>
  <c r="MW30" i="1" s="1"/>
  <c r="MN30" i="1"/>
  <c r="NN30" i="1"/>
  <c r="NO30" i="1" s="1"/>
  <c r="NF30" i="1"/>
  <c r="MX30" i="1"/>
  <c r="MT30" i="1"/>
  <c r="MD30" i="1"/>
  <c r="LV30" i="1"/>
  <c r="LJ30" i="1"/>
  <c r="LK30" i="1" s="1"/>
  <c r="KV30" i="1"/>
  <c r="KL30" i="1"/>
  <c r="KB30" i="1"/>
  <c r="MF30" i="1"/>
  <c r="MG30" i="1" s="1"/>
  <c r="MB30" i="1"/>
  <c r="KR30" i="1"/>
  <c r="KD30" i="1"/>
  <c r="KE30" i="1" s="1"/>
  <c r="JZ30" i="1"/>
  <c r="JT30" i="1"/>
  <c r="JU30" i="1" s="1"/>
  <c r="JN30" i="1"/>
  <c r="JJ30" i="1"/>
  <c r="JK30" i="1" s="1"/>
  <c r="JB30" i="1"/>
  <c r="IT30" i="1"/>
  <c r="IP30" i="1"/>
  <c r="JL30" i="1"/>
  <c r="JH30" i="1"/>
  <c r="IR30" i="1"/>
  <c r="IS30" i="1" s="1"/>
  <c r="HZ30" i="1"/>
  <c r="HR30" i="1"/>
  <c r="HJ30" i="1"/>
  <c r="HF30" i="1"/>
  <c r="HG30" i="1" s="1"/>
  <c r="GP30" i="1"/>
  <c r="IJ30" i="1"/>
  <c r="IB30" i="1"/>
  <c r="HY30" i="1"/>
  <c r="HH30" i="1"/>
  <c r="GZ30" i="1"/>
  <c r="GR30" i="1"/>
  <c r="GN30" i="1"/>
  <c r="GO30" i="1" s="1"/>
  <c r="GH30" i="1"/>
  <c r="FZ30" i="1"/>
  <c r="GA30" i="1" s="1"/>
  <c r="FV30" i="1"/>
  <c r="EY30" i="1"/>
  <c r="EP30" i="1"/>
  <c r="EL30" i="1"/>
  <c r="EM30" i="1" s="1"/>
  <c r="FX30" i="1"/>
  <c r="FP30" i="1"/>
  <c r="FH30" i="1"/>
  <c r="FI30" i="1" s="1"/>
  <c r="FF30" i="1"/>
  <c r="FG30" i="1" s="1"/>
  <c r="FD30" i="1"/>
  <c r="FE30" i="1" s="1"/>
  <c r="EN30" i="1"/>
  <c r="QF23" i="1"/>
  <c r="PZ23" i="1"/>
  <c r="QA23" i="1" s="1"/>
  <c r="PP23" i="1"/>
  <c r="PR23" i="1"/>
  <c r="PS23" i="1" s="1"/>
  <c r="PN23" i="1"/>
  <c r="PO23" i="1" s="1"/>
  <c r="PH23" i="1"/>
  <c r="PI23" i="1" s="1"/>
  <c r="OX23" i="1"/>
  <c r="OZ23" i="1"/>
  <c r="PA23" i="1" s="1"/>
  <c r="OV23" i="1"/>
  <c r="OH23" i="1"/>
  <c r="OD23" i="1"/>
  <c r="OE23" i="1" s="1"/>
  <c r="OF23" i="1"/>
  <c r="NP23" i="1"/>
  <c r="NN23" i="1"/>
  <c r="NO23" i="1" s="1"/>
  <c r="NF23" i="1"/>
  <c r="MX23" i="1"/>
  <c r="MY23" i="1" s="1"/>
  <c r="MT23" i="1"/>
  <c r="NL23" i="1"/>
  <c r="MV23" i="1"/>
  <c r="MN23" i="1"/>
  <c r="MF23" i="1"/>
  <c r="MB23" i="1"/>
  <c r="KR23" i="1"/>
  <c r="KS23" i="1" s="1"/>
  <c r="KD23" i="1"/>
  <c r="JZ23" i="1"/>
  <c r="KA23" i="1" s="1"/>
  <c r="JT23" i="1"/>
  <c r="MD23" i="1"/>
  <c r="ME23" i="1" s="1"/>
  <c r="LV23" i="1"/>
  <c r="LJ23" i="1"/>
  <c r="LK23" i="1" s="1"/>
  <c r="KV23" i="1"/>
  <c r="KL23" i="1"/>
  <c r="KM23" i="1" s="1"/>
  <c r="KB23" i="1"/>
  <c r="JL23" i="1"/>
  <c r="JM23" i="1" s="1"/>
  <c r="JH23" i="1"/>
  <c r="IR23" i="1"/>
  <c r="IS23" i="1" s="1"/>
  <c r="JN23" i="1"/>
  <c r="JJ23" i="1"/>
  <c r="JK23" i="1" s="1"/>
  <c r="JB23" i="1"/>
  <c r="IT23" i="1"/>
  <c r="IU23" i="1" s="1"/>
  <c r="IP23" i="1"/>
  <c r="IJ23" i="1"/>
  <c r="IK23" i="1" s="1"/>
  <c r="IB23" i="1"/>
  <c r="HH23" i="1"/>
  <c r="GZ23" i="1"/>
  <c r="GR23" i="1"/>
  <c r="GN23" i="1"/>
  <c r="GO23" i="1" s="1"/>
  <c r="HZ23" i="1"/>
  <c r="HR23" i="1"/>
  <c r="HS23" i="1" s="1"/>
  <c r="HJ23" i="1"/>
  <c r="HF23" i="1"/>
  <c r="HG23" i="1" s="1"/>
  <c r="GP23" i="1"/>
  <c r="FX23" i="1"/>
  <c r="FY23" i="1" s="1"/>
  <c r="FP23" i="1"/>
  <c r="FH23" i="1"/>
  <c r="FI23" i="1" s="1"/>
  <c r="FF23" i="1"/>
  <c r="FG23" i="1" s="1"/>
  <c r="FD23" i="1"/>
  <c r="FE23" i="1" s="1"/>
  <c r="EN23" i="1"/>
  <c r="GH23" i="1"/>
  <c r="FZ23" i="1"/>
  <c r="FV23" i="1"/>
  <c r="EP23" i="1"/>
  <c r="EQ23" i="1" s="1"/>
  <c r="EL23" i="1"/>
  <c r="EM23" i="1" s="1"/>
  <c r="QF29" i="1"/>
  <c r="QG29" i="1" s="1"/>
  <c r="PZ29" i="1"/>
  <c r="QA29" i="1" s="1"/>
  <c r="PP29" i="1"/>
  <c r="PQ29" i="1" s="1"/>
  <c r="PR29" i="1"/>
  <c r="PS29" i="1" s="1"/>
  <c r="PN29" i="1"/>
  <c r="PO29" i="1" s="1"/>
  <c r="OX29" i="1"/>
  <c r="OY29" i="1" s="1"/>
  <c r="PH29" i="1"/>
  <c r="PI29" i="1" s="1"/>
  <c r="OZ29" i="1"/>
  <c r="PA29" i="1" s="1"/>
  <c r="OV29" i="1"/>
  <c r="OW29" i="1" s="1"/>
  <c r="OQ29" i="1"/>
  <c r="OH29" i="1"/>
  <c r="OI29" i="1" s="1"/>
  <c r="OD29" i="1"/>
  <c r="OE29" i="1" s="1"/>
  <c r="OF29" i="1"/>
  <c r="OG29" i="1" s="1"/>
  <c r="NP29" i="1"/>
  <c r="NQ29" i="1" s="1"/>
  <c r="NN29" i="1"/>
  <c r="NO29" i="1" s="1"/>
  <c r="NF29" i="1"/>
  <c r="NG29" i="1" s="1"/>
  <c r="MX29" i="1"/>
  <c r="MY29" i="1" s="1"/>
  <c r="MT29" i="1"/>
  <c r="MU29" i="1" s="1"/>
  <c r="NL29" i="1"/>
  <c r="NM29" i="1" s="1"/>
  <c r="MV29" i="1"/>
  <c r="MW29" i="1" s="1"/>
  <c r="MN29" i="1"/>
  <c r="MO29" i="1" s="1"/>
  <c r="MF29" i="1"/>
  <c r="MG29" i="1" s="1"/>
  <c r="MB29" i="1"/>
  <c r="MC29" i="1" s="1"/>
  <c r="LE29" i="1"/>
  <c r="KR29" i="1"/>
  <c r="KS29" i="1" s="1"/>
  <c r="KD29" i="1"/>
  <c r="KE29" i="1" s="1"/>
  <c r="JZ29" i="1"/>
  <c r="JT29" i="1"/>
  <c r="JU29" i="1" s="1"/>
  <c r="MD29" i="1"/>
  <c r="LV29" i="1"/>
  <c r="LW29" i="1" s="1"/>
  <c r="LJ29" i="1"/>
  <c r="KV29" i="1"/>
  <c r="KW29" i="1" s="1"/>
  <c r="KL29" i="1"/>
  <c r="KM29" i="1" s="1"/>
  <c r="KB29" i="1"/>
  <c r="KC29" i="1" s="1"/>
  <c r="JL29" i="1"/>
  <c r="JM29" i="1" s="1"/>
  <c r="JH29" i="1"/>
  <c r="JI29" i="1" s="1"/>
  <c r="IR29" i="1"/>
  <c r="JN29" i="1"/>
  <c r="JO29" i="1" s="1"/>
  <c r="JJ29" i="1"/>
  <c r="JK29" i="1" s="1"/>
  <c r="JB29" i="1"/>
  <c r="JC29" i="1" s="1"/>
  <c r="IT29" i="1"/>
  <c r="IU29" i="1" s="1"/>
  <c r="IP29" i="1"/>
  <c r="IQ29" i="1" s="1"/>
  <c r="IJ29" i="1"/>
  <c r="IB29" i="1"/>
  <c r="IC29" i="1" s="1"/>
  <c r="HH29" i="1"/>
  <c r="HI29" i="1" s="1"/>
  <c r="GZ29" i="1"/>
  <c r="HA29" i="1" s="1"/>
  <c r="GR29" i="1"/>
  <c r="GS29" i="1" s="1"/>
  <c r="GN29" i="1"/>
  <c r="GO29" i="1" s="1"/>
  <c r="HZ29" i="1"/>
  <c r="IA29" i="1" s="1"/>
  <c r="HR29" i="1"/>
  <c r="HS29" i="1" s="1"/>
  <c r="HJ29" i="1"/>
  <c r="HK29" i="1" s="1"/>
  <c r="HF29" i="1"/>
  <c r="HG29" i="1" s="1"/>
  <c r="GP29" i="1"/>
  <c r="GQ29" i="1" s="1"/>
  <c r="FX29" i="1"/>
  <c r="FY29" i="1" s="1"/>
  <c r="FP29" i="1"/>
  <c r="FQ29" i="1" s="1"/>
  <c r="FH29" i="1"/>
  <c r="FI29" i="1" s="1"/>
  <c r="FF29" i="1"/>
  <c r="FG29" i="1" s="1"/>
  <c r="FD29" i="1"/>
  <c r="FE29" i="1" s="1"/>
  <c r="EN29" i="1"/>
  <c r="EO29" i="1" s="1"/>
  <c r="GH29" i="1"/>
  <c r="GI29" i="1" s="1"/>
  <c r="FZ29" i="1"/>
  <c r="GA29" i="1" s="1"/>
  <c r="FV29" i="1"/>
  <c r="FW29" i="1" s="1"/>
  <c r="EP29" i="1"/>
  <c r="EL29" i="1"/>
  <c r="EM29" i="1" s="1"/>
  <c r="QH14" i="1"/>
  <c r="PV14" i="1"/>
  <c r="PX14" i="1"/>
  <c r="PT14" i="1"/>
  <c r="PJ14" i="1"/>
  <c r="PD14" i="1"/>
  <c r="PF14" i="1"/>
  <c r="PG14" i="1" s="1"/>
  <c r="PB14" i="1"/>
  <c r="OS14" i="1"/>
  <c r="ON14" i="1"/>
  <c r="OJ14" i="1"/>
  <c r="NT14" i="1"/>
  <c r="OL14" i="1"/>
  <c r="OM14" i="1" s="1"/>
  <c r="NV14" i="1"/>
  <c r="NW14" i="1" s="1"/>
  <c r="NR14" i="1"/>
  <c r="NH14" i="1"/>
  <c r="NI14" i="1" s="1"/>
  <c r="ND14" i="1"/>
  <c r="MZ14" i="1"/>
  <c r="NB14" i="1"/>
  <c r="MP14" i="1"/>
  <c r="MQ14" i="1" s="1"/>
  <c r="ML14" i="1"/>
  <c r="MH14" i="1"/>
  <c r="LF14" i="1"/>
  <c r="LB14" i="1"/>
  <c r="KH14" i="1"/>
  <c r="JV14" i="1"/>
  <c r="MJ14" i="1"/>
  <c r="LX14" i="1"/>
  <c r="LY14" i="1" s="1"/>
  <c r="LP14" i="1"/>
  <c r="KX14" i="1"/>
  <c r="KY14" i="1" s="1"/>
  <c r="KN14" i="1"/>
  <c r="KJ14" i="1"/>
  <c r="KK14" i="1" s="1"/>
  <c r="JR14" i="1"/>
  <c r="IX14" i="1"/>
  <c r="JP14" i="1"/>
  <c r="JD14" i="1"/>
  <c r="JE14" i="1" s="1"/>
  <c r="IZ14" i="1"/>
  <c r="IV14" i="1"/>
  <c r="IW14" i="1" s="1"/>
  <c r="IL14" i="1"/>
  <c r="IH14" i="1"/>
  <c r="II14" i="1" s="1"/>
  <c r="ID14" i="1"/>
  <c r="HN14" i="1"/>
  <c r="HO14" i="1" s="1"/>
  <c r="HB14" i="1"/>
  <c r="GX14" i="1"/>
  <c r="GT14" i="1"/>
  <c r="IF14" i="1"/>
  <c r="HT14" i="1"/>
  <c r="HL14" i="1"/>
  <c r="GV14" i="1"/>
  <c r="GD14" i="1"/>
  <c r="FR14" i="1"/>
  <c r="FN14" i="1"/>
  <c r="FJ14" i="1"/>
  <c r="FK14" i="1" s="1"/>
  <c r="GJ14" i="1"/>
  <c r="GK14" i="1" s="1"/>
  <c r="GF14" i="1"/>
  <c r="GB14" i="1"/>
  <c r="FL14" i="1"/>
  <c r="EZ14" i="1"/>
  <c r="FA14" i="1" s="1"/>
  <c r="EV14" i="1"/>
  <c r="ER14" i="1"/>
  <c r="QH15" i="1"/>
  <c r="PX15" i="1"/>
  <c r="PT15" i="1"/>
  <c r="PV15" i="1"/>
  <c r="PJ15" i="1"/>
  <c r="PK15" i="1" s="1"/>
  <c r="PF15" i="1"/>
  <c r="PB15" i="1"/>
  <c r="PD15" i="1"/>
  <c r="OS15" i="1"/>
  <c r="OL15" i="1"/>
  <c r="NV15" i="1"/>
  <c r="NR15" i="1"/>
  <c r="ON15" i="1"/>
  <c r="OJ15" i="1"/>
  <c r="NT15" i="1"/>
  <c r="NB15" i="1"/>
  <c r="NC15" i="1" s="1"/>
  <c r="MP15" i="1"/>
  <c r="NH15" i="1"/>
  <c r="NI15" i="1" s="1"/>
  <c r="ND15" i="1"/>
  <c r="MZ15" i="1"/>
  <c r="MJ15" i="1"/>
  <c r="LX15" i="1"/>
  <c r="LP15" i="1"/>
  <c r="KX15" i="1"/>
  <c r="KN15" i="1"/>
  <c r="KJ15" i="1"/>
  <c r="KK15" i="1" s="1"/>
  <c r="ML15" i="1"/>
  <c r="MH15" i="1"/>
  <c r="LB15" i="1"/>
  <c r="LC15" i="1" s="1"/>
  <c r="KH15" i="1"/>
  <c r="JV15" i="1"/>
  <c r="JW15" i="1" s="1"/>
  <c r="JP15" i="1"/>
  <c r="JD15" i="1"/>
  <c r="JE15" i="1" s="1"/>
  <c r="IZ15" i="1"/>
  <c r="IV15" i="1"/>
  <c r="IW15" i="1" s="1"/>
  <c r="JR15" i="1"/>
  <c r="IX15" i="1"/>
  <c r="IY15" i="1" s="1"/>
  <c r="IF15" i="1"/>
  <c r="HT15" i="1"/>
  <c r="HL15" i="1"/>
  <c r="HM15" i="1" s="1"/>
  <c r="GV15" i="1"/>
  <c r="IL15" i="1"/>
  <c r="IH15" i="1"/>
  <c r="ID15" i="1"/>
  <c r="IE15" i="1" s="1"/>
  <c r="HN15" i="1"/>
  <c r="HB15" i="1"/>
  <c r="HC15" i="1" s="1"/>
  <c r="GX15" i="1"/>
  <c r="GT15" i="1"/>
  <c r="GU15" i="1" s="1"/>
  <c r="GJ15" i="1"/>
  <c r="GF15" i="1"/>
  <c r="GG15" i="1" s="1"/>
  <c r="GB15" i="1"/>
  <c r="FL15" i="1"/>
  <c r="FM15" i="1" s="1"/>
  <c r="EZ15" i="1"/>
  <c r="EV15" i="1"/>
  <c r="EW15" i="1" s="1"/>
  <c r="ER15" i="1"/>
  <c r="GD15" i="1"/>
  <c r="GE15" i="1" s="1"/>
  <c r="FR15" i="1"/>
  <c r="FN15" i="1"/>
  <c r="FO15" i="1" s="1"/>
  <c r="FJ15" i="1"/>
  <c r="FK15" i="1" s="1"/>
  <c r="EU15" i="1"/>
  <c r="QH16" i="1"/>
  <c r="PX16" i="1"/>
  <c r="PV16" i="1"/>
  <c r="PW16" i="1" s="1"/>
  <c r="PT16" i="1"/>
  <c r="PD16" i="1"/>
  <c r="PE16" i="1" s="1"/>
  <c r="PJ16" i="1"/>
  <c r="PF16" i="1"/>
  <c r="PG16" i="1" s="1"/>
  <c r="PB16" i="1"/>
  <c r="OS16" i="1"/>
  <c r="ON16" i="1"/>
  <c r="OJ16" i="1"/>
  <c r="OK16" i="1" s="1"/>
  <c r="NT16" i="1"/>
  <c r="OL16" i="1"/>
  <c r="OM16" i="1" s="1"/>
  <c r="NV16" i="1"/>
  <c r="NW16" i="1" s="1"/>
  <c r="NR16" i="1"/>
  <c r="NH16" i="1"/>
  <c r="NI16" i="1" s="1"/>
  <c r="ND16" i="1"/>
  <c r="MZ16" i="1"/>
  <c r="NA16" i="1" s="1"/>
  <c r="NB16" i="1"/>
  <c r="MP16" i="1"/>
  <c r="MQ16" i="1" s="1"/>
  <c r="ML16" i="1"/>
  <c r="MH16" i="1"/>
  <c r="MI16" i="1" s="1"/>
  <c r="LB16" i="1"/>
  <c r="KH16" i="1"/>
  <c r="JV16" i="1"/>
  <c r="MJ16" i="1"/>
  <c r="LX16" i="1"/>
  <c r="LY16" i="1" s="1"/>
  <c r="LP16" i="1"/>
  <c r="KX16" i="1"/>
  <c r="KY16" i="1" s="1"/>
  <c r="KN16" i="1"/>
  <c r="KJ16" i="1"/>
  <c r="KK16" i="1" s="1"/>
  <c r="JR16" i="1"/>
  <c r="IX16" i="1"/>
  <c r="IY16" i="1" s="1"/>
  <c r="JP16" i="1"/>
  <c r="JD16" i="1"/>
  <c r="JE16" i="1" s="1"/>
  <c r="IZ16" i="1"/>
  <c r="IV16" i="1"/>
  <c r="IW16" i="1" s="1"/>
  <c r="IL16" i="1"/>
  <c r="IH16" i="1"/>
  <c r="II16" i="1" s="1"/>
  <c r="ID16" i="1"/>
  <c r="HN16" i="1"/>
  <c r="HO16" i="1" s="1"/>
  <c r="HB16" i="1"/>
  <c r="GX16" i="1"/>
  <c r="GT16" i="1"/>
  <c r="IF16" i="1"/>
  <c r="IG16" i="1" s="1"/>
  <c r="HT16" i="1"/>
  <c r="HQ16" i="1"/>
  <c r="HL16" i="1"/>
  <c r="GV16" i="1"/>
  <c r="GW16" i="1" s="1"/>
  <c r="GD16" i="1"/>
  <c r="FR16" i="1"/>
  <c r="FN16" i="1"/>
  <c r="FJ16" i="1"/>
  <c r="FK16" i="1" s="1"/>
  <c r="GJ16" i="1"/>
  <c r="GK16" i="1" s="1"/>
  <c r="GF16" i="1"/>
  <c r="GB16" i="1"/>
  <c r="GC16" i="1" s="1"/>
  <c r="FL16" i="1"/>
  <c r="EZ16" i="1"/>
  <c r="FA16" i="1" s="1"/>
  <c r="EV16" i="1"/>
  <c r="ER16" i="1"/>
  <c r="ES16" i="1" s="1"/>
  <c r="QH17" i="1"/>
  <c r="QI17" i="1" s="1"/>
  <c r="PX17" i="1"/>
  <c r="PY17" i="1" s="1"/>
  <c r="PT17" i="1"/>
  <c r="PU17" i="1" s="1"/>
  <c r="PV17" i="1"/>
  <c r="PJ17" i="1"/>
  <c r="PK17" i="1" s="1"/>
  <c r="PF17" i="1"/>
  <c r="PB17" i="1"/>
  <c r="PC17" i="1" s="1"/>
  <c r="PD17" i="1"/>
  <c r="PE17" i="1" s="1"/>
  <c r="OL17" i="1"/>
  <c r="OM17" i="1" s="1"/>
  <c r="NV17" i="1"/>
  <c r="NW17" i="1" s="1"/>
  <c r="NR17" i="1"/>
  <c r="NS17" i="1" s="1"/>
  <c r="OS17" i="1"/>
  <c r="ON17" i="1"/>
  <c r="OJ17" i="1"/>
  <c r="OK17" i="1" s="1"/>
  <c r="NT17" i="1"/>
  <c r="NU17" i="1" s="1"/>
  <c r="NB17" i="1"/>
  <c r="NC17" i="1" s="1"/>
  <c r="MP17" i="1"/>
  <c r="MQ17" i="1" s="1"/>
  <c r="NH17" i="1"/>
  <c r="NI17" i="1" s="1"/>
  <c r="ND17" i="1"/>
  <c r="NE17" i="1" s="1"/>
  <c r="MZ17" i="1"/>
  <c r="NA17" i="1" s="1"/>
  <c r="MJ17" i="1"/>
  <c r="LX17" i="1"/>
  <c r="LY17" i="1" s="1"/>
  <c r="LP17" i="1"/>
  <c r="LQ17" i="1" s="1"/>
  <c r="KX17" i="1"/>
  <c r="KY17" i="1" s="1"/>
  <c r="KN17" i="1"/>
  <c r="KO17" i="1" s="1"/>
  <c r="KJ17" i="1"/>
  <c r="KK17" i="1" s="1"/>
  <c r="ML17" i="1"/>
  <c r="MM17" i="1" s="1"/>
  <c r="MH17" i="1"/>
  <c r="MI17" i="1" s="1"/>
  <c r="LB17" i="1"/>
  <c r="LC17" i="1" s="1"/>
  <c r="KH17" i="1"/>
  <c r="KI17" i="1" s="1"/>
  <c r="JV17" i="1"/>
  <c r="JW17" i="1" s="1"/>
  <c r="JP17" i="1"/>
  <c r="JQ17" i="1" s="1"/>
  <c r="JD17" i="1"/>
  <c r="JE17" i="1" s="1"/>
  <c r="IZ17" i="1"/>
  <c r="JA17" i="1" s="1"/>
  <c r="IV17" i="1"/>
  <c r="IW17" i="1" s="1"/>
  <c r="JR17" i="1"/>
  <c r="IX17" i="1"/>
  <c r="IY17" i="1" s="1"/>
  <c r="IF17" i="1"/>
  <c r="IG17" i="1" s="1"/>
  <c r="HT17" i="1"/>
  <c r="HU17" i="1" s="1"/>
  <c r="HQ17" i="1"/>
  <c r="HL17" i="1"/>
  <c r="HM17" i="1" s="1"/>
  <c r="GV17" i="1"/>
  <c r="GW17" i="1" s="1"/>
  <c r="IL17" i="1"/>
  <c r="IM17" i="1" s="1"/>
  <c r="IH17" i="1"/>
  <c r="II17" i="1" s="1"/>
  <c r="ID17" i="1"/>
  <c r="IE17" i="1" s="1"/>
  <c r="HN17" i="1"/>
  <c r="HB17" i="1"/>
  <c r="HC17" i="1" s="1"/>
  <c r="GX17" i="1"/>
  <c r="GT17" i="1"/>
  <c r="GU17" i="1" s="1"/>
  <c r="GJ17" i="1"/>
  <c r="GK17" i="1" s="1"/>
  <c r="GF17" i="1"/>
  <c r="GG17" i="1" s="1"/>
  <c r="GB17" i="1"/>
  <c r="GC17" i="1" s="1"/>
  <c r="FL17" i="1"/>
  <c r="EZ17" i="1"/>
  <c r="EV17" i="1"/>
  <c r="EW17" i="1" s="1"/>
  <c r="ER17" i="1"/>
  <c r="GD17" i="1"/>
  <c r="GE17" i="1" s="1"/>
  <c r="FR17" i="1"/>
  <c r="FN17" i="1"/>
  <c r="FO17" i="1" s="1"/>
  <c r="FJ17" i="1"/>
  <c r="FK17" i="1" s="1"/>
  <c r="EU17" i="1"/>
  <c r="QH26" i="1"/>
  <c r="PX26" i="1"/>
  <c r="PV26" i="1"/>
  <c r="PW26" i="1" s="1"/>
  <c r="PT26" i="1"/>
  <c r="PJ26" i="1"/>
  <c r="PK26" i="1" s="1"/>
  <c r="PD26" i="1"/>
  <c r="PF26" i="1"/>
  <c r="PB26" i="1"/>
  <c r="OS26" i="1"/>
  <c r="ON26" i="1"/>
  <c r="OJ26" i="1"/>
  <c r="OK26" i="1" s="1"/>
  <c r="NT26" i="1"/>
  <c r="OL26" i="1"/>
  <c r="NV26" i="1"/>
  <c r="NW26" i="1" s="1"/>
  <c r="NR26" i="1"/>
  <c r="NH26" i="1"/>
  <c r="NI26" i="1" s="1"/>
  <c r="ND26" i="1"/>
  <c r="MZ26" i="1"/>
  <c r="NA26" i="1" s="1"/>
  <c r="NB26" i="1"/>
  <c r="MP26" i="1"/>
  <c r="MQ26" i="1" s="1"/>
  <c r="ML26" i="1"/>
  <c r="MH26" i="1"/>
  <c r="LB26" i="1"/>
  <c r="KH26" i="1"/>
  <c r="JV26" i="1"/>
  <c r="JW26" i="1" s="1"/>
  <c r="MJ26" i="1"/>
  <c r="LX26" i="1"/>
  <c r="LP26" i="1"/>
  <c r="KX26" i="1"/>
  <c r="KY26" i="1" s="1"/>
  <c r="KN26" i="1"/>
  <c r="KJ26" i="1"/>
  <c r="KK26" i="1" s="1"/>
  <c r="JR26" i="1"/>
  <c r="IX26" i="1"/>
  <c r="IY26" i="1" s="1"/>
  <c r="JP26" i="1"/>
  <c r="JD26" i="1"/>
  <c r="JE26" i="1" s="1"/>
  <c r="IZ26" i="1"/>
  <c r="IV26" i="1"/>
  <c r="IW26" i="1" s="1"/>
  <c r="IL26" i="1"/>
  <c r="IH26" i="1"/>
  <c r="II26" i="1" s="1"/>
  <c r="ID26" i="1"/>
  <c r="HN26" i="1"/>
  <c r="HO26" i="1" s="1"/>
  <c r="HB26" i="1"/>
  <c r="GX26" i="1"/>
  <c r="GY26" i="1" s="1"/>
  <c r="GT26" i="1"/>
  <c r="IF26" i="1"/>
  <c r="IG26" i="1" s="1"/>
  <c r="HT26" i="1"/>
  <c r="HL26" i="1"/>
  <c r="GV26" i="1"/>
  <c r="GW26" i="1" s="1"/>
  <c r="GJ26" i="1"/>
  <c r="GD26" i="1"/>
  <c r="GE26" i="1" s="1"/>
  <c r="FR26" i="1"/>
  <c r="FN26" i="1"/>
  <c r="FO26" i="1" s="1"/>
  <c r="FJ26" i="1"/>
  <c r="FK26" i="1" s="1"/>
  <c r="EU26" i="1"/>
  <c r="GF26" i="1"/>
  <c r="GB26" i="1"/>
  <c r="GC26" i="1" s="1"/>
  <c r="FL26" i="1"/>
  <c r="EZ26" i="1"/>
  <c r="FA26" i="1" s="1"/>
  <c r="EV26" i="1"/>
  <c r="ER26" i="1"/>
  <c r="QH34" i="1"/>
  <c r="QI34" i="1" s="1"/>
  <c r="PX34" i="1"/>
  <c r="PY34" i="1" s="1"/>
  <c r="PV34" i="1"/>
  <c r="PW34" i="1" s="1"/>
  <c r="PT34" i="1"/>
  <c r="PU34" i="1" s="1"/>
  <c r="PJ34" i="1"/>
  <c r="PK34" i="1" s="1"/>
  <c r="PD34" i="1"/>
  <c r="PE34" i="1" s="1"/>
  <c r="PF34" i="1"/>
  <c r="PG34" i="1" s="1"/>
  <c r="PB34" i="1"/>
  <c r="PC34" i="1" s="1"/>
  <c r="OS34" i="1"/>
  <c r="ON34" i="1"/>
  <c r="OO34" i="1" s="1"/>
  <c r="OJ34" i="1"/>
  <c r="OK34" i="1" s="1"/>
  <c r="NT34" i="1"/>
  <c r="OL34" i="1"/>
  <c r="OM34" i="1" s="1"/>
  <c r="NV34" i="1"/>
  <c r="NW34" i="1" s="1"/>
  <c r="NR34" i="1"/>
  <c r="NS34" i="1" s="1"/>
  <c r="NH34" i="1"/>
  <c r="NI34" i="1" s="1"/>
  <c r="ND34" i="1"/>
  <c r="NE34" i="1" s="1"/>
  <c r="MZ34" i="1"/>
  <c r="NA34" i="1" s="1"/>
  <c r="NB34" i="1"/>
  <c r="NC34" i="1" s="1"/>
  <c r="MP34" i="1"/>
  <c r="MQ34" i="1" s="1"/>
  <c r="ML34" i="1"/>
  <c r="MM34" i="1" s="1"/>
  <c r="MH34" i="1"/>
  <c r="MI34" i="1" s="1"/>
  <c r="LB34" i="1"/>
  <c r="LC34" i="1" s="1"/>
  <c r="KH34" i="1"/>
  <c r="KI34" i="1" s="1"/>
  <c r="JV34" i="1"/>
  <c r="JW34" i="1" s="1"/>
  <c r="MJ34" i="1"/>
  <c r="MK34" i="1" s="1"/>
  <c r="LX34" i="1"/>
  <c r="LY34" i="1" s="1"/>
  <c r="LP34" i="1"/>
  <c r="LQ34" i="1" s="1"/>
  <c r="KX34" i="1"/>
  <c r="KY34" i="1" s="1"/>
  <c r="KN34" i="1"/>
  <c r="KO34" i="1" s="1"/>
  <c r="KJ34" i="1"/>
  <c r="KK34" i="1" s="1"/>
  <c r="JR34" i="1"/>
  <c r="JS34" i="1" s="1"/>
  <c r="IX34" i="1"/>
  <c r="IY34" i="1" s="1"/>
  <c r="JP34" i="1"/>
  <c r="JQ34" i="1" s="1"/>
  <c r="JD34" i="1"/>
  <c r="JE34" i="1" s="1"/>
  <c r="IZ34" i="1"/>
  <c r="JA34" i="1" s="1"/>
  <c r="IV34" i="1"/>
  <c r="IW34" i="1" s="1"/>
  <c r="IL34" i="1"/>
  <c r="IH34" i="1"/>
  <c r="II34" i="1" s="1"/>
  <c r="ID34" i="1"/>
  <c r="IE34" i="1" s="1"/>
  <c r="HN34" i="1"/>
  <c r="HO34" i="1" s="1"/>
  <c r="HB34" i="1"/>
  <c r="HC34" i="1" s="1"/>
  <c r="GX34" i="1"/>
  <c r="GY34" i="1" s="1"/>
  <c r="GT34" i="1"/>
  <c r="GU34" i="1" s="1"/>
  <c r="IF34" i="1"/>
  <c r="IG34" i="1" s="1"/>
  <c r="HT34" i="1"/>
  <c r="HU34" i="1" s="1"/>
  <c r="HQ34" i="1"/>
  <c r="HL34" i="1"/>
  <c r="HM34" i="1" s="1"/>
  <c r="GV34" i="1"/>
  <c r="GW34" i="1" s="1"/>
  <c r="GJ34" i="1"/>
  <c r="GK34" i="1" s="1"/>
  <c r="GD34" i="1"/>
  <c r="GE34" i="1" s="1"/>
  <c r="FR34" i="1"/>
  <c r="FN34" i="1"/>
  <c r="FJ34" i="1"/>
  <c r="FK34" i="1" s="1"/>
  <c r="EU34" i="1"/>
  <c r="GF34" i="1"/>
  <c r="GG34" i="1" s="1"/>
  <c r="GB34" i="1"/>
  <c r="GC34" i="1" s="1"/>
  <c r="FL34" i="1"/>
  <c r="EZ34" i="1"/>
  <c r="FA34" i="1" s="1"/>
  <c r="EV34" i="1"/>
  <c r="ER34" i="1"/>
  <c r="ES34" i="1" s="1"/>
  <c r="QH20" i="1"/>
  <c r="PX20" i="1"/>
  <c r="PV20" i="1"/>
  <c r="PW20" i="1" s="1"/>
  <c r="PT20" i="1"/>
  <c r="PD20" i="1"/>
  <c r="PE20" i="1" s="1"/>
  <c r="PJ20" i="1"/>
  <c r="PF20" i="1"/>
  <c r="PG20" i="1" s="1"/>
  <c r="PB20" i="1"/>
  <c r="OS20" i="1"/>
  <c r="ON20" i="1"/>
  <c r="OJ20" i="1"/>
  <c r="OK20" i="1" s="1"/>
  <c r="NT20" i="1"/>
  <c r="OL20" i="1"/>
  <c r="OM20" i="1" s="1"/>
  <c r="NV20" i="1"/>
  <c r="NW20" i="1" s="1"/>
  <c r="NR20" i="1"/>
  <c r="NH20" i="1"/>
  <c r="NI20" i="1" s="1"/>
  <c r="ND20" i="1"/>
  <c r="MZ20" i="1"/>
  <c r="NA20" i="1" s="1"/>
  <c r="NB20" i="1"/>
  <c r="MP20" i="1"/>
  <c r="MQ20" i="1" s="1"/>
  <c r="ML20" i="1"/>
  <c r="MH20" i="1"/>
  <c r="MI20" i="1" s="1"/>
  <c r="LB20" i="1"/>
  <c r="LC20" i="1" s="1"/>
  <c r="KH20" i="1"/>
  <c r="JV20" i="1"/>
  <c r="JW20" i="1" s="1"/>
  <c r="MJ20" i="1"/>
  <c r="LX20" i="1"/>
  <c r="LY20" i="1" s="1"/>
  <c r="LP20" i="1"/>
  <c r="KX20" i="1"/>
  <c r="KY20" i="1" s="1"/>
  <c r="KN20" i="1"/>
  <c r="KJ20" i="1"/>
  <c r="KK20" i="1" s="1"/>
  <c r="JR20" i="1"/>
  <c r="IX20" i="1"/>
  <c r="IY20" i="1" s="1"/>
  <c r="JP20" i="1"/>
  <c r="JD20" i="1"/>
  <c r="IZ20" i="1"/>
  <c r="IV20" i="1"/>
  <c r="IL20" i="1"/>
  <c r="IH20" i="1"/>
  <c r="II20" i="1" s="1"/>
  <c r="ID20" i="1"/>
  <c r="HN20" i="1"/>
  <c r="HO20" i="1" s="1"/>
  <c r="HB20" i="1"/>
  <c r="GX20" i="1"/>
  <c r="GY20" i="1" s="1"/>
  <c r="GT20" i="1"/>
  <c r="IF20" i="1"/>
  <c r="HT20" i="1"/>
  <c r="HQ20" i="1"/>
  <c r="HL20" i="1"/>
  <c r="GV20" i="1"/>
  <c r="GW20" i="1" s="1"/>
  <c r="GD20" i="1"/>
  <c r="FR20" i="1"/>
  <c r="FN20" i="1"/>
  <c r="FJ20" i="1"/>
  <c r="FK20" i="1" s="1"/>
  <c r="GJ20" i="1"/>
  <c r="GK20" i="1" s="1"/>
  <c r="GF20" i="1"/>
  <c r="GB20" i="1"/>
  <c r="GC20" i="1" s="1"/>
  <c r="FL20" i="1"/>
  <c r="EZ20" i="1"/>
  <c r="EV20" i="1"/>
  <c r="ER20" i="1"/>
  <c r="QF57" i="1"/>
  <c r="GN57" i="1"/>
  <c r="FV57" i="1"/>
  <c r="HU48" i="1"/>
  <c r="DZ57" i="1"/>
  <c r="H234" i="1"/>
  <c r="H198" i="1"/>
  <c r="H199" i="1" s="1"/>
  <c r="PO21" i="1"/>
  <c r="EO19" i="1"/>
  <c r="PO26" i="1"/>
  <c r="H95" i="1"/>
  <c r="PO13" i="1"/>
  <c r="EO37" i="1"/>
  <c r="PO28" i="1"/>
  <c r="EO17" i="1"/>
  <c r="EO42" i="1"/>
  <c r="EO38" i="1"/>
  <c r="H131" i="1"/>
  <c r="LL8" i="1"/>
  <c r="LM8" i="1" s="1"/>
  <c r="LN8" i="1"/>
  <c r="LO8" i="1" s="1"/>
  <c r="KT8" i="1"/>
  <c r="KU8" i="1" s="1"/>
  <c r="HI8" i="1"/>
  <c r="JI8" i="1"/>
  <c r="GQ8" i="1"/>
  <c r="GI8" i="1"/>
  <c r="FY8" i="1"/>
  <c r="NU34" i="1"/>
  <c r="LR34" i="1"/>
  <c r="LS34" i="1" s="1"/>
  <c r="LT34" i="1"/>
  <c r="LU34" i="1" s="1"/>
  <c r="KZ34" i="1"/>
  <c r="LA34" i="1" s="1"/>
  <c r="KF34" i="1"/>
  <c r="KG34" i="1" s="1"/>
  <c r="IM34" i="1"/>
  <c r="QA26" i="1"/>
  <c r="PQ26" i="1"/>
  <c r="PS26" i="1"/>
  <c r="OY26" i="1"/>
  <c r="PI26" i="1"/>
  <c r="PA26" i="1"/>
  <c r="QG26" i="1"/>
  <c r="OW26" i="1"/>
  <c r="OE26" i="1"/>
  <c r="OQ26" i="1"/>
  <c r="OG26" i="1"/>
  <c r="NO26" i="1"/>
  <c r="NQ26" i="1"/>
  <c r="OI26" i="1"/>
  <c r="MU26" i="1"/>
  <c r="MW26" i="1"/>
  <c r="MY26" i="1"/>
  <c r="MO26" i="1"/>
  <c r="LL26" i="1"/>
  <c r="LM26" i="1" s="1"/>
  <c r="LW26" i="1"/>
  <c r="LN26" i="1"/>
  <c r="LO26" i="1" s="1"/>
  <c r="NM26" i="1"/>
  <c r="LE26" i="1"/>
  <c r="NG26" i="1"/>
  <c r="MC26" i="1"/>
  <c r="ME26" i="1"/>
  <c r="KS26" i="1"/>
  <c r="MG26" i="1"/>
  <c r="KW26" i="1"/>
  <c r="KT26" i="1"/>
  <c r="KU26" i="1" s="1"/>
  <c r="LK26" i="1"/>
  <c r="KM26" i="1"/>
  <c r="KE26" i="1"/>
  <c r="KC26" i="1"/>
  <c r="KA26" i="1"/>
  <c r="JU26" i="1"/>
  <c r="JO26" i="1"/>
  <c r="JM26" i="1"/>
  <c r="JK26" i="1"/>
  <c r="JI26" i="1"/>
  <c r="JC26" i="1"/>
  <c r="IU26" i="1"/>
  <c r="IS26" i="1"/>
  <c r="IQ26" i="1"/>
  <c r="IK26" i="1"/>
  <c r="IC26" i="1"/>
  <c r="IA26" i="1"/>
  <c r="HY26" i="1"/>
  <c r="HS26" i="1"/>
  <c r="HK26" i="1"/>
  <c r="HI26" i="1"/>
  <c r="HG26" i="1"/>
  <c r="HA26" i="1"/>
  <c r="GS26" i="1"/>
  <c r="GQ26" i="1"/>
  <c r="GO26" i="1"/>
  <c r="GI26" i="1"/>
  <c r="GA26" i="1"/>
  <c r="FY26" i="1"/>
  <c r="FW26" i="1"/>
  <c r="PO46" i="1"/>
  <c r="QA46" i="1"/>
  <c r="PQ46" i="1"/>
  <c r="PS46" i="1"/>
  <c r="QG46" i="1"/>
  <c r="OY46" i="1"/>
  <c r="PA46" i="1"/>
  <c r="PI46" i="1"/>
  <c r="OQ46" i="1"/>
  <c r="OE46" i="1"/>
  <c r="OG46" i="1"/>
  <c r="OI46" i="1"/>
  <c r="OW46" i="1"/>
  <c r="NM46" i="1"/>
  <c r="NO46" i="1"/>
  <c r="NQ46" i="1"/>
  <c r="MW46" i="1"/>
  <c r="NG46" i="1"/>
  <c r="MY46" i="1"/>
  <c r="MO46" i="1"/>
  <c r="ME46" i="1"/>
  <c r="LK46" i="1"/>
  <c r="LL46" i="1"/>
  <c r="LM46" i="1" s="1"/>
  <c r="MU46" i="1"/>
  <c r="MC46" i="1"/>
  <c r="LN46" i="1"/>
  <c r="LO46" i="1" s="1"/>
  <c r="MG46" i="1"/>
  <c r="KW46" i="1"/>
  <c r="KT46" i="1"/>
  <c r="KU46" i="1" s="1"/>
  <c r="LW46" i="1"/>
  <c r="LE46" i="1"/>
  <c r="KS46" i="1"/>
  <c r="KM46" i="1"/>
  <c r="KE46" i="1"/>
  <c r="KC46" i="1"/>
  <c r="KA46" i="1"/>
  <c r="JO46" i="1"/>
  <c r="JM46" i="1"/>
  <c r="JK46" i="1"/>
  <c r="JI46" i="1"/>
  <c r="JU46" i="1"/>
  <c r="JC46" i="1"/>
  <c r="IU46" i="1"/>
  <c r="IS46" i="1"/>
  <c r="IQ46" i="1"/>
  <c r="IC46" i="1"/>
  <c r="HY46" i="1"/>
  <c r="HK46" i="1"/>
  <c r="HI46" i="1"/>
  <c r="HG46" i="1"/>
  <c r="IA46" i="1"/>
  <c r="HA46" i="1"/>
  <c r="GS46" i="1"/>
  <c r="GQ46" i="1"/>
  <c r="GO46" i="1"/>
  <c r="GI46" i="1"/>
  <c r="IK46" i="1"/>
  <c r="HS46" i="1"/>
  <c r="GA46" i="1"/>
  <c r="FY46" i="1"/>
  <c r="FW46" i="1"/>
  <c r="PU9" i="1"/>
  <c r="QI9" i="1"/>
  <c r="PY9" i="1"/>
  <c r="PE9" i="1"/>
  <c r="PG9" i="1"/>
  <c r="PK9" i="1"/>
  <c r="PW9" i="1"/>
  <c r="OS9" i="1"/>
  <c r="PC9" i="1"/>
  <c r="OK9" i="1"/>
  <c r="OM9" i="1"/>
  <c r="NS9" i="1"/>
  <c r="NU9" i="1"/>
  <c r="NW9" i="1"/>
  <c r="OO9" i="1"/>
  <c r="NA9" i="1"/>
  <c r="NE9" i="1"/>
  <c r="NC9" i="1"/>
  <c r="MQ9" i="1"/>
  <c r="NI9" i="1"/>
  <c r="MI9" i="1"/>
  <c r="MK9" i="1"/>
  <c r="LQ9" i="1"/>
  <c r="LR9" i="1"/>
  <c r="LS9" i="1" s="1"/>
  <c r="LT9" i="1"/>
  <c r="LU9" i="1" s="1"/>
  <c r="MM9" i="1"/>
  <c r="LC9" i="1"/>
  <c r="KZ9" i="1"/>
  <c r="LA9" i="1" s="1"/>
  <c r="LY9" i="1"/>
  <c r="KY9" i="1"/>
  <c r="KO9" i="1"/>
  <c r="KK9" i="1"/>
  <c r="KI9" i="1"/>
  <c r="KF9" i="1"/>
  <c r="KG9" i="1" s="1"/>
  <c r="JW9" i="1"/>
  <c r="JS9" i="1"/>
  <c r="JQ9" i="1"/>
  <c r="JE9" i="1"/>
  <c r="JA9" i="1"/>
  <c r="IW9" i="1"/>
  <c r="IY9" i="1"/>
  <c r="IM9" i="1"/>
  <c r="HU9" i="1"/>
  <c r="HQ9" i="1"/>
  <c r="HO9" i="1"/>
  <c r="HM9" i="1"/>
  <c r="II9" i="1"/>
  <c r="GY9" i="1"/>
  <c r="GU9" i="1"/>
  <c r="IE9" i="1"/>
  <c r="HC9" i="1"/>
  <c r="IG9" i="1"/>
  <c r="GW9" i="1"/>
  <c r="GK9" i="1"/>
  <c r="GG9" i="1"/>
  <c r="GE9" i="1"/>
  <c r="GC9" i="1"/>
  <c r="PO31" i="1"/>
  <c r="QG31" i="1"/>
  <c r="QA31" i="1"/>
  <c r="PS31" i="1"/>
  <c r="OY31" i="1"/>
  <c r="PQ31" i="1"/>
  <c r="PA31" i="1"/>
  <c r="OI31" i="1"/>
  <c r="OW31" i="1"/>
  <c r="PI31" i="1"/>
  <c r="OG31" i="1"/>
  <c r="NO31" i="1"/>
  <c r="OQ31" i="1"/>
  <c r="NQ31" i="1"/>
  <c r="MY31" i="1"/>
  <c r="NM31" i="1"/>
  <c r="NG31" i="1"/>
  <c r="OE31" i="1"/>
  <c r="MU31" i="1"/>
  <c r="MW31" i="1"/>
  <c r="LL31" i="1"/>
  <c r="LM31" i="1" s="1"/>
  <c r="LW31" i="1"/>
  <c r="MC31" i="1"/>
  <c r="LN31" i="1"/>
  <c r="LO31" i="1" s="1"/>
  <c r="ME31" i="1"/>
  <c r="MO31" i="1"/>
  <c r="LE31" i="1"/>
  <c r="MG31" i="1"/>
  <c r="KW31" i="1"/>
  <c r="KT31" i="1"/>
  <c r="KU31" i="1" s="1"/>
  <c r="KS31" i="1"/>
  <c r="LK31" i="1"/>
  <c r="JU31" i="1"/>
  <c r="JO31" i="1"/>
  <c r="KM31" i="1"/>
  <c r="KE31" i="1"/>
  <c r="KA31" i="1"/>
  <c r="IK31" i="1"/>
  <c r="IC31" i="1"/>
  <c r="IA31" i="1"/>
  <c r="HY31" i="1"/>
  <c r="JC31" i="1"/>
  <c r="IU31" i="1"/>
  <c r="IS31" i="1"/>
  <c r="IQ31" i="1"/>
  <c r="KC31" i="1"/>
  <c r="HS31" i="1"/>
  <c r="HK31" i="1"/>
  <c r="HI31" i="1"/>
  <c r="HG31" i="1"/>
  <c r="JI31" i="1"/>
  <c r="JK31" i="1"/>
  <c r="JM31" i="1"/>
  <c r="HA31" i="1"/>
  <c r="GS31" i="1"/>
  <c r="GQ31" i="1"/>
  <c r="GO31" i="1"/>
  <c r="GI31" i="1"/>
  <c r="GA31" i="1"/>
  <c r="FY31" i="1"/>
  <c r="FW31" i="1"/>
  <c r="PS33" i="1"/>
  <c r="QA33" i="1"/>
  <c r="PO33" i="1"/>
  <c r="PQ33" i="1"/>
  <c r="QG33" i="1"/>
  <c r="OW33" i="1"/>
  <c r="PA33" i="1"/>
  <c r="OY33" i="1"/>
  <c r="PI33" i="1"/>
  <c r="OE33" i="1"/>
  <c r="OQ33" i="1"/>
  <c r="NO33" i="1"/>
  <c r="NQ33" i="1"/>
  <c r="OG33" i="1"/>
  <c r="OI33" i="1"/>
  <c r="NM33" i="1"/>
  <c r="NG33" i="1"/>
  <c r="MU33" i="1"/>
  <c r="LK33" i="1"/>
  <c r="ME33" i="1"/>
  <c r="MO33" i="1"/>
  <c r="LN33" i="1"/>
  <c r="LO33" i="1" s="1"/>
  <c r="MW33" i="1"/>
  <c r="MG33" i="1"/>
  <c r="MY33" i="1"/>
  <c r="LE33" i="1"/>
  <c r="LL33" i="1"/>
  <c r="LM33" i="1" s="1"/>
  <c r="MC33" i="1"/>
  <c r="KT33" i="1"/>
  <c r="KU33" i="1" s="1"/>
  <c r="KS33" i="1"/>
  <c r="KW33" i="1"/>
  <c r="LW33" i="1"/>
  <c r="KM33" i="1"/>
  <c r="KE33" i="1"/>
  <c r="KC33" i="1"/>
  <c r="KA33" i="1"/>
  <c r="JU33" i="1"/>
  <c r="JO33" i="1"/>
  <c r="JM33" i="1"/>
  <c r="JK33" i="1"/>
  <c r="JI33" i="1"/>
  <c r="JC33" i="1"/>
  <c r="IU33" i="1"/>
  <c r="IS33" i="1"/>
  <c r="IQ33" i="1"/>
  <c r="IK33" i="1"/>
  <c r="IC33" i="1"/>
  <c r="IA33" i="1"/>
  <c r="HY33" i="1"/>
  <c r="HS33" i="1"/>
  <c r="HK33" i="1"/>
  <c r="HI33" i="1"/>
  <c r="HG33" i="1"/>
  <c r="HA33" i="1"/>
  <c r="GS33" i="1"/>
  <c r="GQ33" i="1"/>
  <c r="GO33" i="1"/>
  <c r="GI33" i="1"/>
  <c r="GA33" i="1"/>
  <c r="FY33" i="1"/>
  <c r="FW33" i="1"/>
  <c r="QA13" i="1"/>
  <c r="PS13" i="1"/>
  <c r="QG13" i="1"/>
  <c r="OW13" i="1"/>
  <c r="PQ13" i="1"/>
  <c r="OY13" i="1"/>
  <c r="PI13" i="1"/>
  <c r="OQ13" i="1"/>
  <c r="OE13" i="1"/>
  <c r="NM13" i="1"/>
  <c r="PA13" i="1"/>
  <c r="OG13" i="1"/>
  <c r="OI13" i="1"/>
  <c r="NQ13" i="1"/>
  <c r="NO13" i="1"/>
  <c r="MU13" i="1"/>
  <c r="MW13" i="1"/>
  <c r="NG13" i="1"/>
  <c r="MY13" i="1"/>
  <c r="LN13" i="1"/>
  <c r="LO13" i="1" s="1"/>
  <c r="MC13" i="1"/>
  <c r="MG13" i="1"/>
  <c r="LK13" i="1"/>
  <c r="LW13" i="1"/>
  <c r="MO13" i="1"/>
  <c r="KW13" i="1"/>
  <c r="KT13" i="1"/>
  <c r="KU13" i="1" s="1"/>
  <c r="LE13" i="1"/>
  <c r="ME13" i="1"/>
  <c r="LL13" i="1"/>
  <c r="LM13" i="1" s="1"/>
  <c r="KS13" i="1"/>
  <c r="KM13" i="1"/>
  <c r="KE13" i="1"/>
  <c r="KC13" i="1"/>
  <c r="KA13" i="1"/>
  <c r="JU13" i="1"/>
  <c r="JO13" i="1"/>
  <c r="JM13" i="1"/>
  <c r="JK13" i="1"/>
  <c r="JI13" i="1"/>
  <c r="JC13" i="1"/>
  <c r="IU13" i="1"/>
  <c r="IS13" i="1"/>
  <c r="IQ13" i="1"/>
  <c r="IK13" i="1"/>
  <c r="IC13" i="1"/>
  <c r="IA13" i="1"/>
  <c r="HY13" i="1"/>
  <c r="HS13" i="1"/>
  <c r="HA13" i="1"/>
  <c r="GS13" i="1"/>
  <c r="GQ13" i="1"/>
  <c r="GO13" i="1"/>
  <c r="HK13" i="1"/>
  <c r="HI13" i="1"/>
  <c r="HG13" i="1"/>
  <c r="GI13" i="1"/>
  <c r="GA13" i="1"/>
  <c r="FY13" i="1"/>
  <c r="FW13" i="1"/>
  <c r="LK29" i="1"/>
  <c r="ME29" i="1"/>
  <c r="LL29" i="1"/>
  <c r="LM29" i="1" s="1"/>
  <c r="LN29" i="1"/>
  <c r="LO29" i="1" s="1"/>
  <c r="KT29" i="1"/>
  <c r="KU29" i="1" s="1"/>
  <c r="KA29" i="1"/>
  <c r="IS29" i="1"/>
  <c r="IK29" i="1"/>
  <c r="HY29" i="1"/>
  <c r="PY29" i="1"/>
  <c r="PU29" i="1"/>
  <c r="QI29" i="1"/>
  <c r="PW29" i="1"/>
  <c r="PC29" i="1"/>
  <c r="PE29" i="1"/>
  <c r="PK29" i="1"/>
  <c r="PG29" i="1"/>
  <c r="OS29" i="1"/>
  <c r="OK29" i="1"/>
  <c r="OM29" i="1"/>
  <c r="NS29" i="1"/>
  <c r="OO29" i="1"/>
  <c r="NU29" i="1"/>
  <c r="NW29" i="1"/>
  <c r="NE29" i="1"/>
  <c r="NI29" i="1"/>
  <c r="NA29" i="1"/>
  <c r="MI29" i="1"/>
  <c r="LT29" i="1"/>
  <c r="LU29" i="1" s="1"/>
  <c r="MK29" i="1"/>
  <c r="LY29" i="1"/>
  <c r="LQ29" i="1"/>
  <c r="NC29" i="1"/>
  <c r="MM29" i="1"/>
  <c r="MQ29" i="1"/>
  <c r="LR29" i="1"/>
  <c r="LS29" i="1" s="1"/>
  <c r="KY29" i="1"/>
  <c r="LC29" i="1"/>
  <c r="KZ29" i="1"/>
  <c r="LA29" i="1" s="1"/>
  <c r="KO29" i="1"/>
  <c r="KK29" i="1"/>
  <c r="KI29" i="1"/>
  <c r="KF29" i="1"/>
  <c r="KG29" i="1" s="1"/>
  <c r="JW29" i="1"/>
  <c r="JS29" i="1"/>
  <c r="JQ29" i="1"/>
  <c r="JE29" i="1"/>
  <c r="JA29" i="1"/>
  <c r="IW29" i="1"/>
  <c r="IM29" i="1"/>
  <c r="II29" i="1"/>
  <c r="IG29" i="1"/>
  <c r="IE29" i="1"/>
  <c r="HC29" i="1"/>
  <c r="GY29" i="1"/>
  <c r="IY29" i="1"/>
  <c r="GW29" i="1"/>
  <c r="GK29" i="1"/>
  <c r="GG29" i="1"/>
  <c r="GE29" i="1"/>
  <c r="GC29" i="1"/>
  <c r="GU29" i="1"/>
  <c r="HU29" i="1"/>
  <c r="HO29" i="1"/>
  <c r="HM29" i="1"/>
  <c r="HQ29" i="1"/>
  <c r="PU46" i="1"/>
  <c r="PY46" i="1"/>
  <c r="PW46" i="1"/>
  <c r="QI46" i="1"/>
  <c r="PK46" i="1"/>
  <c r="PE46" i="1"/>
  <c r="PG46" i="1"/>
  <c r="OS46" i="1"/>
  <c r="OK46" i="1"/>
  <c r="PC46" i="1"/>
  <c r="NS46" i="1"/>
  <c r="NU46" i="1"/>
  <c r="NW46" i="1"/>
  <c r="OM46" i="1"/>
  <c r="NI46" i="1"/>
  <c r="OO46" i="1"/>
  <c r="LY46" i="1"/>
  <c r="NA46" i="1"/>
  <c r="MQ46" i="1"/>
  <c r="NE46" i="1"/>
  <c r="MI46" i="1"/>
  <c r="LR46" i="1"/>
  <c r="LS46" i="1" s="1"/>
  <c r="LT46" i="1"/>
  <c r="LU46" i="1" s="1"/>
  <c r="KZ46" i="1"/>
  <c r="LA46" i="1" s="1"/>
  <c r="NC46" i="1"/>
  <c r="LQ46" i="1"/>
  <c r="MM46" i="1"/>
  <c r="KY46" i="1"/>
  <c r="MK46" i="1"/>
  <c r="LC46" i="1"/>
  <c r="KO46" i="1"/>
  <c r="KK46" i="1"/>
  <c r="KI46" i="1"/>
  <c r="KF46" i="1"/>
  <c r="KG46" i="1" s="1"/>
  <c r="JW46" i="1"/>
  <c r="JS46" i="1"/>
  <c r="IM46" i="1"/>
  <c r="JQ46" i="1"/>
  <c r="JE46" i="1"/>
  <c r="JA46" i="1"/>
  <c r="IW46" i="1"/>
  <c r="IY46" i="1"/>
  <c r="HU46" i="1"/>
  <c r="HQ46" i="1"/>
  <c r="HO46" i="1"/>
  <c r="HM46" i="1"/>
  <c r="HC46" i="1"/>
  <c r="GY46" i="1"/>
  <c r="GW46" i="1"/>
  <c r="GU46" i="1"/>
  <c r="II46" i="1"/>
  <c r="GK46" i="1"/>
  <c r="GG46" i="1"/>
  <c r="GE46" i="1"/>
  <c r="GC46" i="1"/>
  <c r="IE46" i="1"/>
  <c r="IG46" i="1"/>
  <c r="PG17" i="1"/>
  <c r="PW17" i="1"/>
  <c r="OO17" i="1"/>
  <c r="MK17" i="1"/>
  <c r="LR17" i="1"/>
  <c r="LS17" i="1" s="1"/>
  <c r="LT17" i="1"/>
  <c r="LU17" i="1" s="1"/>
  <c r="KZ17" i="1"/>
  <c r="LA17" i="1" s="1"/>
  <c r="KF17" i="1"/>
  <c r="KG17" i="1" s="1"/>
  <c r="JS17" i="1"/>
  <c r="HO17" i="1"/>
  <c r="GY17" i="1"/>
  <c r="PW41" i="1"/>
  <c r="PY41" i="1"/>
  <c r="QI41" i="1"/>
  <c r="PG41" i="1"/>
  <c r="PC41" i="1"/>
  <c r="PE41" i="1"/>
  <c r="PK41" i="1"/>
  <c r="OK41" i="1"/>
  <c r="PU41" i="1"/>
  <c r="OM41" i="1"/>
  <c r="OO41" i="1"/>
  <c r="NW41" i="1"/>
  <c r="OS41" i="1"/>
  <c r="NS41" i="1"/>
  <c r="NU41" i="1"/>
  <c r="NA41" i="1"/>
  <c r="NC41" i="1"/>
  <c r="NE41" i="1"/>
  <c r="NI41" i="1"/>
  <c r="MK41" i="1"/>
  <c r="LR41" i="1"/>
  <c r="LS41" i="1" s="1"/>
  <c r="MQ41" i="1"/>
  <c r="LY41" i="1"/>
  <c r="MI41" i="1"/>
  <c r="KZ41" i="1"/>
  <c r="LA41" i="1" s="1"/>
  <c r="KY41" i="1"/>
  <c r="MM41" i="1"/>
  <c r="LC41" i="1"/>
  <c r="LQ41" i="1"/>
  <c r="LT41" i="1"/>
  <c r="LU41" i="1" s="1"/>
  <c r="KO41" i="1"/>
  <c r="KK41" i="1"/>
  <c r="KI41" i="1"/>
  <c r="KF41" i="1"/>
  <c r="KG41" i="1" s="1"/>
  <c r="JW41" i="1"/>
  <c r="JS41" i="1"/>
  <c r="JQ41" i="1"/>
  <c r="JE41" i="1"/>
  <c r="JA41" i="1"/>
  <c r="IW41" i="1"/>
  <c r="IY41" i="1"/>
  <c r="IM41" i="1"/>
  <c r="II41" i="1"/>
  <c r="IG41" i="1"/>
  <c r="IE41" i="1"/>
  <c r="HU41" i="1"/>
  <c r="HQ41" i="1"/>
  <c r="HO41" i="1"/>
  <c r="HM41" i="1"/>
  <c r="GU41" i="1"/>
  <c r="GW41" i="1"/>
  <c r="HC41" i="1"/>
  <c r="GK41" i="1"/>
  <c r="GG41" i="1"/>
  <c r="GE41" i="1"/>
  <c r="GC41" i="1"/>
  <c r="GY41" i="1"/>
  <c r="QI35" i="1"/>
  <c r="PG35" i="1"/>
  <c r="PE35" i="1"/>
  <c r="PW35" i="1"/>
  <c r="PY35" i="1"/>
  <c r="OM35" i="1"/>
  <c r="OO35" i="1"/>
  <c r="NU35" i="1"/>
  <c r="NS35" i="1"/>
  <c r="NW35" i="1"/>
  <c r="NI35" i="1"/>
  <c r="NE35" i="1"/>
  <c r="LQ35" i="1"/>
  <c r="MK35" i="1"/>
  <c r="LR35" i="1"/>
  <c r="LS35" i="1" s="1"/>
  <c r="MQ35" i="1"/>
  <c r="LT35" i="1"/>
  <c r="LU35" i="1" s="1"/>
  <c r="KZ35" i="1"/>
  <c r="LA35" i="1" s="1"/>
  <c r="MM35" i="1"/>
  <c r="KO35" i="1"/>
  <c r="KI35" i="1"/>
  <c r="KF35" i="1"/>
  <c r="KG35" i="1" s="1"/>
  <c r="JS35" i="1"/>
  <c r="JQ35" i="1"/>
  <c r="JA35" i="1"/>
  <c r="IM35" i="1"/>
  <c r="IG35" i="1"/>
  <c r="IE35" i="1"/>
  <c r="HC35" i="1"/>
  <c r="GW35" i="1"/>
  <c r="HQ35" i="1"/>
  <c r="GU35" i="1"/>
  <c r="GC35" i="1"/>
  <c r="PO38" i="1"/>
  <c r="QA38" i="1"/>
  <c r="PQ38" i="1"/>
  <c r="PS38" i="1"/>
  <c r="QG38" i="1"/>
  <c r="PA38" i="1"/>
  <c r="OE38" i="1"/>
  <c r="OQ38" i="1"/>
  <c r="OW38" i="1"/>
  <c r="OG38" i="1"/>
  <c r="OY38" i="1"/>
  <c r="OI38" i="1"/>
  <c r="PI38" i="1"/>
  <c r="NM38" i="1"/>
  <c r="MU38" i="1"/>
  <c r="NO38" i="1"/>
  <c r="MY38" i="1"/>
  <c r="LL38" i="1"/>
  <c r="LM38" i="1" s="1"/>
  <c r="NQ38" i="1"/>
  <c r="MW38" i="1"/>
  <c r="MO38" i="1"/>
  <c r="LK38" i="1"/>
  <c r="LN38" i="1"/>
  <c r="LO38" i="1" s="1"/>
  <c r="MC38" i="1"/>
  <c r="NG38" i="1"/>
  <c r="ME38" i="1"/>
  <c r="LW38" i="1"/>
  <c r="KW38" i="1"/>
  <c r="KT38" i="1"/>
  <c r="KU38" i="1" s="1"/>
  <c r="LE38" i="1"/>
  <c r="MG38" i="1"/>
  <c r="KS38" i="1"/>
  <c r="KM38" i="1"/>
  <c r="KE38" i="1"/>
  <c r="KC38" i="1"/>
  <c r="KA38" i="1"/>
  <c r="JO38" i="1"/>
  <c r="JU38" i="1"/>
  <c r="JM38" i="1"/>
  <c r="JK38" i="1"/>
  <c r="JI38" i="1"/>
  <c r="JC38" i="1"/>
  <c r="IU38" i="1"/>
  <c r="IS38" i="1"/>
  <c r="IQ38" i="1"/>
  <c r="HK38" i="1"/>
  <c r="HI38" i="1"/>
  <c r="HG38" i="1"/>
  <c r="IA38" i="1"/>
  <c r="IK38" i="1"/>
  <c r="IC38" i="1"/>
  <c r="HY38" i="1"/>
  <c r="HS38" i="1"/>
  <c r="HA38" i="1"/>
  <c r="GS38" i="1"/>
  <c r="GQ38" i="1"/>
  <c r="GO38" i="1"/>
  <c r="GI38" i="1"/>
  <c r="GA38" i="1"/>
  <c r="FY38" i="1"/>
  <c r="FW38" i="1"/>
  <c r="QG24" i="1"/>
  <c r="PO24" i="1"/>
  <c r="QA24" i="1"/>
  <c r="PQ24" i="1"/>
  <c r="PS24" i="1"/>
  <c r="PI24" i="1"/>
  <c r="OI24" i="1"/>
  <c r="OW24" i="1"/>
  <c r="PA24" i="1"/>
  <c r="OY24" i="1"/>
  <c r="OE24" i="1"/>
  <c r="OG24" i="1"/>
  <c r="NM24" i="1"/>
  <c r="OQ24" i="1"/>
  <c r="NQ24" i="1"/>
  <c r="MY24" i="1"/>
  <c r="MU24" i="1"/>
  <c r="MW24" i="1"/>
  <c r="NG24" i="1"/>
  <c r="NO24" i="1"/>
  <c r="LL24" i="1"/>
  <c r="LM24" i="1" s="1"/>
  <c r="LN24" i="1"/>
  <c r="LO24" i="1" s="1"/>
  <c r="ME24" i="1"/>
  <c r="MO24" i="1"/>
  <c r="MG24" i="1"/>
  <c r="LK24" i="1"/>
  <c r="LE24" i="1"/>
  <c r="MC24" i="1"/>
  <c r="KS24" i="1"/>
  <c r="LW24" i="1"/>
  <c r="KW24" i="1"/>
  <c r="KT24" i="1"/>
  <c r="KU24" i="1" s="1"/>
  <c r="JU24" i="1"/>
  <c r="JO24" i="1"/>
  <c r="IK24" i="1"/>
  <c r="KM24" i="1"/>
  <c r="KE24" i="1"/>
  <c r="KA24" i="1"/>
  <c r="JC24" i="1"/>
  <c r="IU24" i="1"/>
  <c r="IS24" i="1"/>
  <c r="IQ24" i="1"/>
  <c r="IC24" i="1"/>
  <c r="IA24" i="1"/>
  <c r="HY24" i="1"/>
  <c r="KC24" i="1"/>
  <c r="JM24" i="1"/>
  <c r="JK24" i="1"/>
  <c r="JI24" i="1"/>
  <c r="HS24" i="1"/>
  <c r="HK24" i="1"/>
  <c r="HI24" i="1"/>
  <c r="HG24" i="1"/>
  <c r="HA24" i="1"/>
  <c r="GS24" i="1"/>
  <c r="GQ24" i="1"/>
  <c r="GO24" i="1"/>
  <c r="GI24" i="1"/>
  <c r="GA24" i="1"/>
  <c r="FY24" i="1"/>
  <c r="FW24" i="1"/>
  <c r="PU38" i="1"/>
  <c r="PY38" i="1"/>
  <c r="PK38" i="1"/>
  <c r="PC38" i="1"/>
  <c r="QI38" i="1"/>
  <c r="PE38" i="1"/>
  <c r="PG38" i="1"/>
  <c r="OK38" i="1"/>
  <c r="PW38" i="1"/>
  <c r="OM38" i="1"/>
  <c r="OO38" i="1"/>
  <c r="OS38" i="1"/>
  <c r="NU38" i="1"/>
  <c r="NW38" i="1"/>
  <c r="NS38" i="1"/>
  <c r="NA38" i="1"/>
  <c r="NC38" i="1"/>
  <c r="NI38" i="1"/>
  <c r="LR38" i="1"/>
  <c r="LS38" i="1" s="1"/>
  <c r="MK38" i="1"/>
  <c r="LT38" i="1"/>
  <c r="LU38" i="1" s="1"/>
  <c r="MM38" i="1"/>
  <c r="MQ38" i="1"/>
  <c r="LQ38" i="1"/>
  <c r="NE38" i="1"/>
  <c r="MI38" i="1"/>
  <c r="KZ38" i="1"/>
  <c r="LA38" i="1" s="1"/>
  <c r="KY38" i="1"/>
  <c r="LC38" i="1"/>
  <c r="LY38" i="1"/>
  <c r="KO38" i="1"/>
  <c r="KK38" i="1"/>
  <c r="KI38" i="1"/>
  <c r="KF38" i="1"/>
  <c r="KG38" i="1" s="1"/>
  <c r="JW38" i="1"/>
  <c r="JS38" i="1"/>
  <c r="JQ38" i="1"/>
  <c r="JE38" i="1"/>
  <c r="JA38" i="1"/>
  <c r="IW38" i="1"/>
  <c r="IY38" i="1"/>
  <c r="IM38" i="1"/>
  <c r="HU38" i="1"/>
  <c r="HQ38" i="1"/>
  <c r="HO38" i="1"/>
  <c r="HM38" i="1"/>
  <c r="HC38" i="1"/>
  <c r="GY38" i="1"/>
  <c r="II38" i="1"/>
  <c r="IG38" i="1"/>
  <c r="IE38" i="1"/>
  <c r="GU38" i="1"/>
  <c r="GW38" i="1"/>
  <c r="GK38" i="1"/>
  <c r="GG38" i="1"/>
  <c r="GE38" i="1"/>
  <c r="GC38" i="1"/>
  <c r="PQ37" i="1"/>
  <c r="PS37" i="1"/>
  <c r="QG37" i="1"/>
  <c r="PO37" i="1"/>
  <c r="QA37" i="1"/>
  <c r="OW37" i="1"/>
  <c r="PA37" i="1"/>
  <c r="PI37" i="1"/>
  <c r="OQ37" i="1"/>
  <c r="OE37" i="1"/>
  <c r="OY37" i="1"/>
  <c r="OG37" i="1"/>
  <c r="OI37" i="1"/>
  <c r="NO37" i="1"/>
  <c r="NQ37" i="1"/>
  <c r="MY37" i="1"/>
  <c r="NM37" i="1"/>
  <c r="NG37" i="1"/>
  <c r="MU37" i="1"/>
  <c r="MC37" i="1"/>
  <c r="MO37" i="1"/>
  <c r="LL37" i="1"/>
  <c r="LM37" i="1" s="1"/>
  <c r="LW37" i="1"/>
  <c r="MG37" i="1"/>
  <c r="MW37" i="1"/>
  <c r="LE37" i="1"/>
  <c r="LK37" i="1"/>
  <c r="KT37" i="1"/>
  <c r="KU37" i="1" s="1"/>
  <c r="LN37" i="1"/>
  <c r="LO37" i="1" s="1"/>
  <c r="KW37" i="1"/>
  <c r="KS37" i="1"/>
  <c r="ME37" i="1"/>
  <c r="KM37" i="1"/>
  <c r="KE37" i="1"/>
  <c r="KC37" i="1"/>
  <c r="KA37" i="1"/>
  <c r="JU37" i="1"/>
  <c r="JO37" i="1"/>
  <c r="JM37" i="1"/>
  <c r="JK37" i="1"/>
  <c r="JI37" i="1"/>
  <c r="JC37" i="1"/>
  <c r="IU37" i="1"/>
  <c r="IS37" i="1"/>
  <c r="IQ37" i="1"/>
  <c r="IK37" i="1"/>
  <c r="IA37" i="1"/>
  <c r="IC37" i="1"/>
  <c r="HY37" i="1"/>
  <c r="HS37" i="1"/>
  <c r="HK37" i="1"/>
  <c r="HI37" i="1"/>
  <c r="HG37" i="1"/>
  <c r="HA37" i="1"/>
  <c r="GS37" i="1"/>
  <c r="GQ37" i="1"/>
  <c r="GO37" i="1"/>
  <c r="GI37" i="1"/>
  <c r="FW37" i="1"/>
  <c r="GA37" i="1"/>
  <c r="FY37" i="1"/>
  <c r="PQ15" i="1"/>
  <c r="QA15" i="1"/>
  <c r="QG15" i="1"/>
  <c r="PO15" i="1"/>
  <c r="PA15" i="1"/>
  <c r="OW15" i="1"/>
  <c r="PS15" i="1"/>
  <c r="PI15" i="1"/>
  <c r="OQ15" i="1"/>
  <c r="OY15" i="1"/>
  <c r="OG15" i="1"/>
  <c r="OI15" i="1"/>
  <c r="OE15" i="1"/>
  <c r="NM15" i="1"/>
  <c r="NQ15" i="1"/>
  <c r="NO15" i="1"/>
  <c r="MW15" i="1"/>
  <c r="NG15" i="1"/>
  <c r="MC15" i="1"/>
  <c r="MO15" i="1"/>
  <c r="MG15" i="1"/>
  <c r="LL15" i="1"/>
  <c r="LM15" i="1" s="1"/>
  <c r="MU15" i="1"/>
  <c r="LN15" i="1"/>
  <c r="LO15" i="1" s="1"/>
  <c r="ME15" i="1"/>
  <c r="MY15" i="1"/>
  <c r="LK15" i="1"/>
  <c r="KW15" i="1"/>
  <c r="KT15" i="1"/>
  <c r="KU15" i="1" s="1"/>
  <c r="LW15" i="1"/>
  <c r="LE15" i="1"/>
  <c r="KS15" i="1"/>
  <c r="KM15" i="1"/>
  <c r="KE15" i="1"/>
  <c r="KC15" i="1"/>
  <c r="KA15" i="1"/>
  <c r="JU15" i="1"/>
  <c r="JM15" i="1"/>
  <c r="JK15" i="1"/>
  <c r="JI15" i="1"/>
  <c r="JO15" i="1"/>
  <c r="JC15" i="1"/>
  <c r="IU15" i="1"/>
  <c r="IS15" i="1"/>
  <c r="IQ15" i="1"/>
  <c r="IK15" i="1"/>
  <c r="IA15" i="1"/>
  <c r="HK15" i="1"/>
  <c r="HI15" i="1"/>
  <c r="HG15" i="1"/>
  <c r="IC15" i="1"/>
  <c r="HY15" i="1"/>
  <c r="HA15" i="1"/>
  <c r="GS15" i="1"/>
  <c r="GQ15" i="1"/>
  <c r="GO15" i="1"/>
  <c r="GI15" i="1"/>
  <c r="HS15" i="1"/>
  <c r="GA15" i="1"/>
  <c r="FY15" i="1"/>
  <c r="FW15" i="1"/>
  <c r="PU18" i="1"/>
  <c r="PW18" i="1"/>
  <c r="PY18" i="1"/>
  <c r="QI18" i="1"/>
  <c r="OK18" i="1"/>
  <c r="OM18" i="1"/>
  <c r="PE18" i="1"/>
  <c r="PG18" i="1"/>
  <c r="PC18" i="1"/>
  <c r="PK18" i="1"/>
  <c r="OO18" i="1"/>
  <c r="OS18" i="1"/>
  <c r="NC18" i="1"/>
  <c r="NU18" i="1"/>
  <c r="NE18" i="1"/>
  <c r="MM18" i="1"/>
  <c r="NS18" i="1"/>
  <c r="LQ18" i="1"/>
  <c r="LR18" i="1"/>
  <c r="LS18" i="1" s="1"/>
  <c r="LT18" i="1"/>
  <c r="LU18" i="1" s="1"/>
  <c r="MK18" i="1"/>
  <c r="KZ18" i="1"/>
  <c r="LA18" i="1" s="1"/>
  <c r="KO18" i="1"/>
  <c r="KI18" i="1"/>
  <c r="KF18" i="1"/>
  <c r="KG18" i="1" s="1"/>
  <c r="JS18" i="1"/>
  <c r="JQ18" i="1"/>
  <c r="JA18" i="1"/>
  <c r="IM18" i="1"/>
  <c r="IE18" i="1"/>
  <c r="HU18" i="1"/>
  <c r="HO18" i="1"/>
  <c r="HM18" i="1"/>
  <c r="GY18" i="1"/>
  <c r="GU18" i="1"/>
  <c r="HC18" i="1"/>
  <c r="GG18" i="1"/>
  <c r="GE18" i="1"/>
  <c r="QG22" i="1"/>
  <c r="PO22" i="1"/>
  <c r="QA22" i="1"/>
  <c r="PQ22" i="1"/>
  <c r="PS22" i="1"/>
  <c r="OY22" i="1"/>
  <c r="PI22" i="1"/>
  <c r="PA22" i="1"/>
  <c r="OE22" i="1"/>
  <c r="OQ22" i="1"/>
  <c r="OG22" i="1"/>
  <c r="OI22" i="1"/>
  <c r="OW22" i="1"/>
  <c r="NM22" i="1"/>
  <c r="NO22" i="1"/>
  <c r="NG22" i="1"/>
  <c r="MY22" i="1"/>
  <c r="NQ22" i="1"/>
  <c r="MU22" i="1"/>
  <c r="MW22" i="1"/>
  <c r="MC22" i="1"/>
  <c r="ME22" i="1"/>
  <c r="LL22" i="1"/>
  <c r="LM22" i="1" s="1"/>
  <c r="LW22" i="1"/>
  <c r="MO22" i="1"/>
  <c r="LE22" i="1"/>
  <c r="LK22" i="1"/>
  <c r="KW22" i="1"/>
  <c r="KT22" i="1"/>
  <c r="KU22" i="1" s="1"/>
  <c r="LN22" i="1"/>
  <c r="LO22" i="1" s="1"/>
  <c r="MG22" i="1"/>
  <c r="KS22" i="1"/>
  <c r="KM22" i="1"/>
  <c r="KE22" i="1"/>
  <c r="KC22" i="1"/>
  <c r="KA22" i="1"/>
  <c r="JU22" i="1"/>
  <c r="JO22" i="1"/>
  <c r="JM22" i="1"/>
  <c r="JK22" i="1"/>
  <c r="JI22" i="1"/>
  <c r="JC22" i="1"/>
  <c r="IU22" i="1"/>
  <c r="IS22" i="1"/>
  <c r="IQ22" i="1"/>
  <c r="IK22" i="1"/>
  <c r="IA22" i="1"/>
  <c r="HA22" i="1"/>
  <c r="GS22" i="1"/>
  <c r="GQ22" i="1"/>
  <c r="GO22" i="1"/>
  <c r="GI22" i="1"/>
  <c r="IC22" i="1"/>
  <c r="HY22" i="1"/>
  <c r="HS22" i="1"/>
  <c r="HK22" i="1"/>
  <c r="HI22" i="1"/>
  <c r="HG22" i="1"/>
  <c r="FW22" i="1"/>
  <c r="GA22" i="1"/>
  <c r="FY22" i="1"/>
  <c r="PO39" i="1"/>
  <c r="QG39" i="1"/>
  <c r="OW39" i="1"/>
  <c r="PQ39" i="1"/>
  <c r="OY39" i="1"/>
  <c r="OG39" i="1"/>
  <c r="OI39" i="1"/>
  <c r="NQ39" i="1"/>
  <c r="MW39" i="1"/>
  <c r="LL39" i="1"/>
  <c r="LM39" i="1" s="1"/>
  <c r="NG39" i="1"/>
  <c r="MG39" i="1"/>
  <c r="LN39" i="1"/>
  <c r="LO39" i="1" s="1"/>
  <c r="LE39" i="1"/>
  <c r="LW39" i="1"/>
  <c r="MU39" i="1"/>
  <c r="KW39" i="1"/>
  <c r="KT39" i="1"/>
  <c r="KU39" i="1" s="1"/>
  <c r="JU39" i="1"/>
  <c r="JO39" i="1"/>
  <c r="KC39" i="1"/>
  <c r="KE39" i="1"/>
  <c r="IC39" i="1"/>
  <c r="IA39" i="1"/>
  <c r="JC39" i="1"/>
  <c r="IQ39" i="1"/>
  <c r="HK39" i="1"/>
  <c r="HI39" i="1"/>
  <c r="JI39" i="1"/>
  <c r="GS39" i="1"/>
  <c r="GQ39" i="1"/>
  <c r="GA39" i="1"/>
  <c r="PS21" i="1"/>
  <c r="QG21" i="1"/>
  <c r="PQ21" i="1"/>
  <c r="QA21" i="1"/>
  <c r="OW21" i="1"/>
  <c r="OY21" i="1"/>
  <c r="PI21" i="1"/>
  <c r="OQ21" i="1"/>
  <c r="OE21" i="1"/>
  <c r="PA21" i="1"/>
  <c r="OG21" i="1"/>
  <c r="OI21" i="1"/>
  <c r="NM21" i="1"/>
  <c r="NQ21" i="1"/>
  <c r="MU21" i="1"/>
  <c r="MW21" i="1"/>
  <c r="NG21" i="1"/>
  <c r="MY21" i="1"/>
  <c r="MC21" i="1"/>
  <c r="LN21" i="1"/>
  <c r="LO21" i="1" s="1"/>
  <c r="NO21" i="1"/>
  <c r="LK21" i="1"/>
  <c r="LW21" i="1"/>
  <c r="ME21" i="1"/>
  <c r="MG21" i="1"/>
  <c r="KW21" i="1"/>
  <c r="KT21" i="1"/>
  <c r="KU21" i="1" s="1"/>
  <c r="MO21" i="1"/>
  <c r="LL21" i="1"/>
  <c r="LM21" i="1" s="1"/>
  <c r="LE21" i="1"/>
  <c r="KS21" i="1"/>
  <c r="KM21" i="1"/>
  <c r="KE21" i="1"/>
  <c r="KC21" i="1"/>
  <c r="KA21" i="1"/>
  <c r="JU21" i="1"/>
  <c r="JO21" i="1"/>
  <c r="JM21" i="1"/>
  <c r="JK21" i="1"/>
  <c r="JI21" i="1"/>
  <c r="JC21" i="1"/>
  <c r="IU21" i="1"/>
  <c r="IS21" i="1"/>
  <c r="IQ21" i="1"/>
  <c r="IK21" i="1"/>
  <c r="IC21" i="1"/>
  <c r="IA21" i="1"/>
  <c r="HY21" i="1"/>
  <c r="HS21" i="1"/>
  <c r="HA21" i="1"/>
  <c r="GS21" i="1"/>
  <c r="GQ21" i="1"/>
  <c r="GO21" i="1"/>
  <c r="HK21" i="1"/>
  <c r="HI21" i="1"/>
  <c r="HG21" i="1"/>
  <c r="GI21" i="1"/>
  <c r="GA21" i="1"/>
  <c r="FY21" i="1"/>
  <c r="FW21" i="1"/>
  <c r="QI8" i="1"/>
  <c r="PU8" i="1"/>
  <c r="PW8" i="1"/>
  <c r="PY8" i="1"/>
  <c r="PC8" i="1"/>
  <c r="PE8" i="1"/>
  <c r="PK8" i="1"/>
  <c r="OK8" i="1"/>
  <c r="OO8" i="1"/>
  <c r="OM8" i="1"/>
  <c r="NS8" i="1"/>
  <c r="OS8" i="1"/>
  <c r="NW8" i="1"/>
  <c r="PG8" i="1"/>
  <c r="NU8" i="1"/>
  <c r="NC8" i="1"/>
  <c r="NE8" i="1"/>
  <c r="NA8" i="1"/>
  <c r="MQ8" i="1"/>
  <c r="MI8" i="1"/>
  <c r="NI8" i="1"/>
  <c r="MM8" i="1"/>
  <c r="LQ8" i="1"/>
  <c r="MK8" i="1"/>
  <c r="LT8" i="1"/>
  <c r="LU8" i="1" s="1"/>
  <c r="LR8" i="1"/>
  <c r="LS8" i="1" s="1"/>
  <c r="LY8" i="1"/>
  <c r="LC8" i="1"/>
  <c r="KZ8" i="1"/>
  <c r="LA8" i="1" s="1"/>
  <c r="KY8" i="1"/>
  <c r="JW8" i="1"/>
  <c r="JS8" i="1"/>
  <c r="JQ8" i="1"/>
  <c r="KI8" i="1"/>
  <c r="IY8" i="1"/>
  <c r="IM8" i="1"/>
  <c r="KO8" i="1"/>
  <c r="KK8" i="1"/>
  <c r="KF8" i="1"/>
  <c r="KG8" i="1" s="1"/>
  <c r="II8" i="1"/>
  <c r="IG8" i="1"/>
  <c r="IE8" i="1"/>
  <c r="JE8" i="1"/>
  <c r="JA8" i="1"/>
  <c r="IW8" i="1"/>
  <c r="HU8" i="1"/>
  <c r="HQ8" i="1"/>
  <c r="HO8" i="1"/>
  <c r="HM8" i="1"/>
  <c r="HC8" i="1"/>
  <c r="GY8" i="1"/>
  <c r="GW8" i="1"/>
  <c r="GK8" i="1"/>
  <c r="GG8" i="1"/>
  <c r="GE8" i="1"/>
  <c r="GC8" i="1"/>
  <c r="GU8" i="1"/>
  <c r="PO43" i="1"/>
  <c r="PQ43" i="1"/>
  <c r="QG43" i="1"/>
  <c r="OW43" i="1"/>
  <c r="OY43" i="1"/>
  <c r="OG43" i="1"/>
  <c r="OI43" i="1"/>
  <c r="NQ43" i="1"/>
  <c r="MC43" i="1"/>
  <c r="LN43" i="1"/>
  <c r="LO43" i="1" s="1"/>
  <c r="MU43" i="1"/>
  <c r="MW43" i="1"/>
  <c r="LE43" i="1"/>
  <c r="KW43" i="1"/>
  <c r="KT43" i="1"/>
  <c r="KU43" i="1" s="1"/>
  <c r="NG43" i="1"/>
  <c r="MG43" i="1"/>
  <c r="LW43" i="1"/>
  <c r="LL43" i="1"/>
  <c r="LM43" i="1" s="1"/>
  <c r="KE43" i="1"/>
  <c r="KC43" i="1"/>
  <c r="JU43" i="1"/>
  <c r="JO43" i="1"/>
  <c r="JI43" i="1"/>
  <c r="JC43" i="1"/>
  <c r="IS43" i="1"/>
  <c r="IQ43" i="1"/>
  <c r="IK43" i="1"/>
  <c r="IC43" i="1"/>
  <c r="IA43" i="1"/>
  <c r="HK43" i="1"/>
  <c r="HI43" i="1"/>
  <c r="GQ43" i="1"/>
  <c r="GA43" i="1"/>
  <c r="GS43" i="1"/>
  <c r="PY45" i="1"/>
  <c r="PU45" i="1"/>
  <c r="QI45" i="1"/>
  <c r="PW45" i="1"/>
  <c r="PE45" i="1"/>
  <c r="PG45" i="1"/>
  <c r="OS45" i="1"/>
  <c r="PC45" i="1"/>
  <c r="OK45" i="1"/>
  <c r="PK45" i="1"/>
  <c r="OM45" i="1"/>
  <c r="NU45" i="1"/>
  <c r="OO45" i="1"/>
  <c r="NS45" i="1"/>
  <c r="NW45" i="1"/>
  <c r="NA45" i="1"/>
  <c r="NC45" i="1"/>
  <c r="NE45" i="1"/>
  <c r="MQ45" i="1"/>
  <c r="LT45" i="1"/>
  <c r="LU45" i="1" s="1"/>
  <c r="MI45" i="1"/>
  <c r="MK45" i="1"/>
  <c r="LY45" i="1"/>
  <c r="MM45" i="1"/>
  <c r="LQ45" i="1"/>
  <c r="KZ45" i="1"/>
  <c r="LA45" i="1" s="1"/>
  <c r="NI45" i="1"/>
  <c r="LR45" i="1"/>
  <c r="LS45" i="1" s="1"/>
  <c r="KY45" i="1"/>
  <c r="LC45" i="1"/>
  <c r="KO45" i="1"/>
  <c r="KK45" i="1"/>
  <c r="KI45" i="1"/>
  <c r="KF45" i="1"/>
  <c r="KG45" i="1" s="1"/>
  <c r="JW45" i="1"/>
  <c r="JS45" i="1"/>
  <c r="JQ45" i="1"/>
  <c r="JE45" i="1"/>
  <c r="JA45" i="1"/>
  <c r="IW45" i="1"/>
  <c r="IY45" i="1"/>
  <c r="II45" i="1"/>
  <c r="IG45" i="1"/>
  <c r="IE45" i="1"/>
  <c r="IM45" i="1"/>
  <c r="HC45" i="1"/>
  <c r="GY45" i="1"/>
  <c r="GK45" i="1"/>
  <c r="GG45" i="1"/>
  <c r="GE45" i="1"/>
  <c r="GC45" i="1"/>
  <c r="HU45" i="1"/>
  <c r="HQ45" i="1"/>
  <c r="HO45" i="1"/>
  <c r="HM45" i="1"/>
  <c r="GW45" i="1"/>
  <c r="GU45" i="1"/>
  <c r="PW11" i="1"/>
  <c r="QI11" i="1"/>
  <c r="PU11" i="1"/>
  <c r="PK11" i="1"/>
  <c r="PC11" i="1"/>
  <c r="PY11" i="1"/>
  <c r="PG11" i="1"/>
  <c r="OS11" i="1"/>
  <c r="OK11" i="1"/>
  <c r="OM11" i="1"/>
  <c r="OO11" i="1"/>
  <c r="NW11" i="1"/>
  <c r="PE11" i="1"/>
  <c r="NS11" i="1"/>
  <c r="NI11" i="1"/>
  <c r="NA11" i="1"/>
  <c r="NU11" i="1"/>
  <c r="NC11" i="1"/>
  <c r="MM11" i="1"/>
  <c r="NE11" i="1"/>
  <c r="MQ11" i="1"/>
  <c r="LR11" i="1"/>
  <c r="LS11" i="1" s="1"/>
  <c r="MI11" i="1"/>
  <c r="LY11" i="1"/>
  <c r="MK11" i="1"/>
  <c r="LQ11" i="1"/>
  <c r="LT11" i="1"/>
  <c r="LU11" i="1" s="1"/>
  <c r="KY11" i="1"/>
  <c r="KZ11" i="1"/>
  <c r="LA11" i="1" s="1"/>
  <c r="LC11" i="1"/>
  <c r="KO11" i="1"/>
  <c r="KK11" i="1"/>
  <c r="KI11" i="1"/>
  <c r="KF11" i="1"/>
  <c r="KG11" i="1" s="1"/>
  <c r="JW11" i="1"/>
  <c r="JS11" i="1"/>
  <c r="JQ11" i="1"/>
  <c r="JE11" i="1"/>
  <c r="JA11" i="1"/>
  <c r="IW11" i="1"/>
  <c r="IY11" i="1"/>
  <c r="IM11" i="1"/>
  <c r="II11" i="1"/>
  <c r="IG11" i="1"/>
  <c r="IE11" i="1"/>
  <c r="HC11" i="1"/>
  <c r="GY11" i="1"/>
  <c r="GW11" i="1"/>
  <c r="HU11" i="1"/>
  <c r="HQ11" i="1"/>
  <c r="HO11" i="1"/>
  <c r="HM11" i="1"/>
  <c r="GK11" i="1"/>
  <c r="GG11" i="1"/>
  <c r="GE11" i="1"/>
  <c r="GC11" i="1"/>
  <c r="GU11" i="1"/>
  <c r="PQ32" i="1"/>
  <c r="QG32" i="1"/>
  <c r="OY32" i="1"/>
  <c r="PO32" i="1"/>
  <c r="OE32" i="1"/>
  <c r="OG32" i="1"/>
  <c r="OI32" i="1"/>
  <c r="QA32" i="1"/>
  <c r="NQ32" i="1"/>
  <c r="NM32" i="1"/>
  <c r="NG32" i="1"/>
  <c r="MU32" i="1"/>
  <c r="MC32" i="1"/>
  <c r="LN32" i="1"/>
  <c r="LO32" i="1" s="1"/>
  <c r="LW32" i="1"/>
  <c r="LL32" i="1"/>
  <c r="LM32" i="1" s="1"/>
  <c r="KW32" i="1"/>
  <c r="KT32" i="1"/>
  <c r="KU32" i="1" s="1"/>
  <c r="KS32" i="1"/>
  <c r="LE32" i="1"/>
  <c r="MO32" i="1"/>
  <c r="LK32" i="1"/>
  <c r="KC32" i="1"/>
  <c r="KA32" i="1"/>
  <c r="JO32" i="1"/>
  <c r="JC32" i="1"/>
  <c r="IU32" i="1"/>
  <c r="IQ32" i="1"/>
  <c r="JK32" i="1"/>
  <c r="JI32" i="1"/>
  <c r="HS32" i="1"/>
  <c r="HK32" i="1"/>
  <c r="HI32" i="1"/>
  <c r="IC32" i="1"/>
  <c r="IK32" i="1"/>
  <c r="GS32" i="1"/>
  <c r="GQ32" i="1"/>
  <c r="GI32" i="1"/>
  <c r="IA32" i="1"/>
  <c r="FY32" i="1"/>
  <c r="FW32" i="1"/>
  <c r="PU23" i="1"/>
  <c r="PW23" i="1"/>
  <c r="PY23" i="1"/>
  <c r="QI23" i="1"/>
  <c r="PK23" i="1"/>
  <c r="PC23" i="1"/>
  <c r="PG23" i="1"/>
  <c r="OM23" i="1"/>
  <c r="OO23" i="1"/>
  <c r="OS23" i="1"/>
  <c r="PE23" i="1"/>
  <c r="NW23" i="1"/>
  <c r="OK23" i="1"/>
  <c r="NS23" i="1"/>
  <c r="NI23" i="1"/>
  <c r="NU23" i="1"/>
  <c r="NA23" i="1"/>
  <c r="NC23" i="1"/>
  <c r="MM23" i="1"/>
  <c r="NE23" i="1"/>
  <c r="LR23" i="1"/>
  <c r="LS23" i="1" s="1"/>
  <c r="MI23" i="1"/>
  <c r="LY23" i="1"/>
  <c r="KZ23" i="1"/>
  <c r="LA23" i="1" s="1"/>
  <c r="MK23" i="1"/>
  <c r="LT23" i="1"/>
  <c r="LU23" i="1" s="1"/>
  <c r="KY23" i="1"/>
  <c r="LQ23" i="1"/>
  <c r="MQ23" i="1"/>
  <c r="LC23" i="1"/>
  <c r="KO23" i="1"/>
  <c r="KK23" i="1"/>
  <c r="KI23" i="1"/>
  <c r="KF23" i="1"/>
  <c r="KG23" i="1" s="1"/>
  <c r="JQ23" i="1"/>
  <c r="JS23" i="1"/>
  <c r="IY23" i="1"/>
  <c r="JW23" i="1"/>
  <c r="IM23" i="1"/>
  <c r="HU23" i="1"/>
  <c r="HQ23" i="1"/>
  <c r="HO23" i="1"/>
  <c r="HM23" i="1"/>
  <c r="JE23" i="1"/>
  <c r="IW23" i="1"/>
  <c r="II23" i="1"/>
  <c r="IG23" i="1"/>
  <c r="IE23" i="1"/>
  <c r="HC23" i="1"/>
  <c r="GY23" i="1"/>
  <c r="JA23" i="1"/>
  <c r="GU23" i="1"/>
  <c r="GK23" i="1"/>
  <c r="GG23" i="1"/>
  <c r="GE23" i="1"/>
  <c r="GC23" i="1"/>
  <c r="GW23" i="1"/>
  <c r="PO42" i="1"/>
  <c r="QA42" i="1"/>
  <c r="QG42" i="1"/>
  <c r="OW42" i="1"/>
  <c r="PA42" i="1"/>
  <c r="PQ42" i="1"/>
  <c r="PS42" i="1"/>
  <c r="PI42" i="1"/>
  <c r="OE42" i="1"/>
  <c r="OQ42" i="1"/>
  <c r="OY42" i="1"/>
  <c r="OG42" i="1"/>
  <c r="OI42" i="1"/>
  <c r="NO42" i="1"/>
  <c r="NQ42" i="1"/>
  <c r="NM42" i="1"/>
  <c r="MU42" i="1"/>
  <c r="MW42" i="1"/>
  <c r="NG42" i="1"/>
  <c r="MY42" i="1"/>
  <c r="MG42" i="1"/>
  <c r="MC42" i="1"/>
  <c r="MO42" i="1"/>
  <c r="LK42" i="1"/>
  <c r="LL42" i="1"/>
  <c r="LM42" i="1" s="1"/>
  <c r="KW42" i="1"/>
  <c r="KT42" i="1"/>
  <c r="KU42" i="1" s="1"/>
  <c r="LN42" i="1"/>
  <c r="LO42" i="1" s="1"/>
  <c r="ME42" i="1"/>
  <c r="KS42" i="1"/>
  <c r="LW42" i="1"/>
  <c r="LE42" i="1"/>
  <c r="KM42" i="1"/>
  <c r="KE42" i="1"/>
  <c r="KC42" i="1"/>
  <c r="KA42" i="1"/>
  <c r="JU42" i="1"/>
  <c r="JO42" i="1"/>
  <c r="JM42" i="1"/>
  <c r="JK42" i="1"/>
  <c r="JI42" i="1"/>
  <c r="JC42" i="1"/>
  <c r="IU42" i="1"/>
  <c r="IS42" i="1"/>
  <c r="IQ42" i="1"/>
  <c r="IK42" i="1"/>
  <c r="IC42" i="1"/>
  <c r="IA42" i="1"/>
  <c r="HY42" i="1"/>
  <c r="HS42" i="1"/>
  <c r="HK42" i="1"/>
  <c r="HI42" i="1"/>
  <c r="HG42" i="1"/>
  <c r="HA42" i="1"/>
  <c r="GS42" i="1"/>
  <c r="GQ42" i="1"/>
  <c r="GO42" i="1"/>
  <c r="GI42" i="1"/>
  <c r="GA42" i="1"/>
  <c r="FY42" i="1"/>
  <c r="FW42" i="1"/>
  <c r="PW22" i="1"/>
  <c r="PY22" i="1"/>
  <c r="QI22" i="1"/>
  <c r="PE22" i="1"/>
  <c r="PG22" i="1"/>
  <c r="PU22" i="1"/>
  <c r="PK22" i="1"/>
  <c r="OS22" i="1"/>
  <c r="OK22" i="1"/>
  <c r="OM22" i="1"/>
  <c r="PC22" i="1"/>
  <c r="OO22" i="1"/>
  <c r="NW22" i="1"/>
  <c r="NC22" i="1"/>
  <c r="NI22" i="1"/>
  <c r="NS22" i="1"/>
  <c r="NA22" i="1"/>
  <c r="NU22" i="1"/>
  <c r="MM22" i="1"/>
  <c r="LQ22" i="1"/>
  <c r="LR22" i="1"/>
  <c r="LS22" i="1" s="1"/>
  <c r="MI22" i="1"/>
  <c r="MK22" i="1"/>
  <c r="LY22" i="1"/>
  <c r="MQ22" i="1"/>
  <c r="KY22" i="1"/>
  <c r="KZ22" i="1"/>
  <c r="LA22" i="1" s="1"/>
  <c r="NE22" i="1"/>
  <c r="LC22" i="1"/>
  <c r="LT22" i="1"/>
  <c r="LU22" i="1" s="1"/>
  <c r="KO22" i="1"/>
  <c r="KK22" i="1"/>
  <c r="KI22" i="1"/>
  <c r="KF22" i="1"/>
  <c r="KG22" i="1" s="1"/>
  <c r="JW22" i="1"/>
  <c r="JS22" i="1"/>
  <c r="JQ22" i="1"/>
  <c r="JE22" i="1"/>
  <c r="JA22" i="1"/>
  <c r="IW22" i="1"/>
  <c r="II22" i="1"/>
  <c r="IG22" i="1"/>
  <c r="IE22" i="1"/>
  <c r="IM22" i="1"/>
  <c r="IY22" i="1"/>
  <c r="HC22" i="1"/>
  <c r="GY22" i="1"/>
  <c r="GK22" i="1"/>
  <c r="GG22" i="1"/>
  <c r="GE22" i="1"/>
  <c r="GC22" i="1"/>
  <c r="GW22" i="1"/>
  <c r="HU22" i="1"/>
  <c r="HQ22" i="1"/>
  <c r="HO22" i="1"/>
  <c r="HM22" i="1"/>
  <c r="GU22" i="1"/>
  <c r="PW33" i="1"/>
  <c r="PY33" i="1"/>
  <c r="PE33" i="1"/>
  <c r="QI33" i="1"/>
  <c r="PG33" i="1"/>
  <c r="PU33" i="1"/>
  <c r="OM33" i="1"/>
  <c r="OO33" i="1"/>
  <c r="OS33" i="1"/>
  <c r="NS33" i="1"/>
  <c r="NU33" i="1"/>
  <c r="NC33" i="1"/>
  <c r="MI33" i="1"/>
  <c r="LR33" i="1"/>
  <c r="LS33" i="1" s="1"/>
  <c r="MK33" i="1"/>
  <c r="NE33" i="1"/>
  <c r="MM33" i="1"/>
  <c r="KZ33" i="1"/>
  <c r="LA33" i="1" s="1"/>
  <c r="MQ33" i="1"/>
  <c r="LQ33" i="1"/>
  <c r="LT33" i="1"/>
  <c r="LU33" i="1" s="1"/>
  <c r="KO33" i="1"/>
  <c r="KI33" i="1"/>
  <c r="KF33" i="1"/>
  <c r="KG33" i="1" s="1"/>
  <c r="JS33" i="1"/>
  <c r="JQ33" i="1"/>
  <c r="JE33" i="1"/>
  <c r="JA33" i="1"/>
  <c r="IW33" i="1"/>
  <c r="IM33" i="1"/>
  <c r="IG33" i="1"/>
  <c r="IE33" i="1"/>
  <c r="HU33" i="1"/>
  <c r="HQ33" i="1"/>
  <c r="HO33" i="1"/>
  <c r="HC33" i="1"/>
  <c r="GU33" i="1"/>
  <c r="GW33" i="1"/>
  <c r="GK33" i="1"/>
  <c r="GC33" i="1"/>
  <c r="PS41" i="1"/>
  <c r="PO41" i="1"/>
  <c r="QG41" i="1"/>
  <c r="OW41" i="1"/>
  <c r="PI41" i="1"/>
  <c r="OI41" i="1"/>
  <c r="OG41" i="1"/>
  <c r="NQ41" i="1"/>
  <c r="ME41" i="1"/>
  <c r="MU41" i="1"/>
  <c r="MG41" i="1"/>
  <c r="MW41" i="1"/>
  <c r="LN41" i="1"/>
  <c r="LO41" i="1" s="1"/>
  <c r="LE41" i="1"/>
  <c r="LL41" i="1"/>
  <c r="LM41" i="1" s="1"/>
  <c r="NG41" i="1"/>
  <c r="KS41" i="1"/>
  <c r="KT41" i="1"/>
  <c r="KU41" i="1" s="1"/>
  <c r="LW41" i="1"/>
  <c r="KW41" i="1"/>
  <c r="KE41" i="1"/>
  <c r="KC41" i="1"/>
  <c r="KA41" i="1"/>
  <c r="JU41" i="1"/>
  <c r="JO41" i="1"/>
  <c r="JI41" i="1"/>
  <c r="JC41" i="1"/>
  <c r="IS41" i="1"/>
  <c r="IQ41" i="1"/>
  <c r="IK41" i="1"/>
  <c r="IC41" i="1"/>
  <c r="IA41" i="1"/>
  <c r="HK41" i="1"/>
  <c r="HI41" i="1"/>
  <c r="HA41" i="1"/>
  <c r="GS41" i="1"/>
  <c r="GQ41" i="1"/>
  <c r="GA41" i="1"/>
  <c r="PS20" i="1"/>
  <c r="PO20" i="1"/>
  <c r="QA20" i="1"/>
  <c r="QG20" i="1"/>
  <c r="PQ20" i="1"/>
  <c r="PI20" i="1"/>
  <c r="PA20" i="1"/>
  <c r="OE20" i="1"/>
  <c r="OQ20" i="1"/>
  <c r="OI20" i="1"/>
  <c r="OG20" i="1"/>
  <c r="OW20" i="1"/>
  <c r="NM20" i="1"/>
  <c r="MY20" i="1"/>
  <c r="NO20" i="1"/>
  <c r="NQ20" i="1"/>
  <c r="MU20" i="1"/>
  <c r="MW20" i="1"/>
  <c r="OY20" i="1"/>
  <c r="MO20" i="1"/>
  <c r="NG20" i="1"/>
  <c r="MC20" i="1"/>
  <c r="LL20" i="1"/>
  <c r="LM20" i="1" s="1"/>
  <c r="MG20" i="1"/>
  <c r="LN20" i="1"/>
  <c r="LO20" i="1" s="1"/>
  <c r="LW20" i="1"/>
  <c r="LE20" i="1"/>
  <c r="KW20" i="1"/>
  <c r="KT20" i="1"/>
  <c r="KU20" i="1" s="1"/>
  <c r="LK20" i="1"/>
  <c r="ME20" i="1"/>
  <c r="KS20" i="1"/>
  <c r="KM20" i="1"/>
  <c r="KE20" i="1"/>
  <c r="KC20" i="1"/>
  <c r="KA20" i="1"/>
  <c r="JU20" i="1"/>
  <c r="JO20" i="1"/>
  <c r="JM20" i="1"/>
  <c r="JK20" i="1"/>
  <c r="JI20" i="1"/>
  <c r="JC20" i="1"/>
  <c r="IU20" i="1"/>
  <c r="IS20" i="1"/>
  <c r="IQ20" i="1"/>
  <c r="IC20" i="1"/>
  <c r="IA20" i="1"/>
  <c r="HY20" i="1"/>
  <c r="IK20" i="1"/>
  <c r="HS20" i="1"/>
  <c r="HK20" i="1"/>
  <c r="HI20" i="1"/>
  <c r="HG20" i="1"/>
  <c r="GQ20" i="1"/>
  <c r="GS20" i="1"/>
  <c r="HA20" i="1"/>
  <c r="GI20" i="1"/>
  <c r="GA20" i="1"/>
  <c r="FY20" i="1"/>
  <c r="FW20" i="1"/>
  <c r="GO20" i="1"/>
  <c r="PY37" i="1"/>
  <c r="PU37" i="1"/>
  <c r="QI37" i="1"/>
  <c r="PW37" i="1"/>
  <c r="PE37" i="1"/>
  <c r="PK37" i="1"/>
  <c r="PC37" i="1"/>
  <c r="OO37" i="1"/>
  <c r="OS37" i="1"/>
  <c r="PG37" i="1"/>
  <c r="OK37" i="1"/>
  <c r="NU37" i="1"/>
  <c r="OM37" i="1"/>
  <c r="NS37" i="1"/>
  <c r="NW37" i="1"/>
  <c r="NE37" i="1"/>
  <c r="NA37" i="1"/>
  <c r="NC37" i="1"/>
  <c r="MM37" i="1"/>
  <c r="LT37" i="1"/>
  <c r="LU37" i="1" s="1"/>
  <c r="MQ37" i="1"/>
  <c r="LY37" i="1"/>
  <c r="MI37" i="1"/>
  <c r="MK37" i="1"/>
  <c r="KZ37" i="1"/>
  <c r="LA37" i="1" s="1"/>
  <c r="NI37" i="1"/>
  <c r="LQ37" i="1"/>
  <c r="KY37" i="1"/>
  <c r="LR37" i="1"/>
  <c r="LS37" i="1" s="1"/>
  <c r="LC37" i="1"/>
  <c r="KO37" i="1"/>
  <c r="KK37" i="1"/>
  <c r="KI37" i="1"/>
  <c r="KF37" i="1"/>
  <c r="KG37" i="1" s="1"/>
  <c r="JW37" i="1"/>
  <c r="JS37" i="1"/>
  <c r="JQ37" i="1"/>
  <c r="JE37" i="1"/>
  <c r="JA37" i="1"/>
  <c r="IW37" i="1"/>
  <c r="IY37" i="1"/>
  <c r="IM37" i="1"/>
  <c r="II37" i="1"/>
  <c r="IG37" i="1"/>
  <c r="IE37" i="1"/>
  <c r="HC37" i="1"/>
  <c r="GY37" i="1"/>
  <c r="HU37" i="1"/>
  <c r="HQ37" i="1"/>
  <c r="HO37" i="1"/>
  <c r="HM37" i="1"/>
  <c r="GK37" i="1"/>
  <c r="GG37" i="1"/>
  <c r="GE37" i="1"/>
  <c r="GC37" i="1"/>
  <c r="GU37" i="1"/>
  <c r="GW37" i="1"/>
  <c r="PU25" i="1"/>
  <c r="PW25" i="1"/>
  <c r="PY25" i="1"/>
  <c r="QI25" i="1"/>
  <c r="PE25" i="1"/>
  <c r="PG25" i="1"/>
  <c r="PK25" i="1"/>
  <c r="OS25" i="1"/>
  <c r="PC25" i="1"/>
  <c r="OK25" i="1"/>
  <c r="OM25" i="1"/>
  <c r="OO25" i="1"/>
  <c r="NU25" i="1"/>
  <c r="NW25" i="1"/>
  <c r="NA25" i="1"/>
  <c r="NE25" i="1"/>
  <c r="NS25" i="1"/>
  <c r="NI25" i="1"/>
  <c r="MM25" i="1"/>
  <c r="LQ25" i="1"/>
  <c r="MQ25" i="1"/>
  <c r="LR25" i="1"/>
  <c r="LS25" i="1" s="1"/>
  <c r="MI25" i="1"/>
  <c r="LT25" i="1"/>
  <c r="LU25" i="1" s="1"/>
  <c r="MK25" i="1"/>
  <c r="LC25" i="1"/>
  <c r="NC25" i="1"/>
  <c r="KZ25" i="1"/>
  <c r="LA25" i="1" s="1"/>
  <c r="KY25" i="1"/>
  <c r="LY25" i="1"/>
  <c r="KO25" i="1"/>
  <c r="KK25" i="1"/>
  <c r="KI25" i="1"/>
  <c r="KF25" i="1"/>
  <c r="KG25" i="1" s="1"/>
  <c r="JW25" i="1"/>
  <c r="JS25" i="1"/>
  <c r="JQ25" i="1"/>
  <c r="JE25" i="1"/>
  <c r="JA25" i="1"/>
  <c r="IW25" i="1"/>
  <c r="IY25" i="1"/>
  <c r="IM25" i="1"/>
  <c r="II25" i="1"/>
  <c r="IG25" i="1"/>
  <c r="IE25" i="1"/>
  <c r="HU25" i="1"/>
  <c r="HQ25" i="1"/>
  <c r="HO25" i="1"/>
  <c r="HM25" i="1"/>
  <c r="HC25" i="1"/>
  <c r="GU25" i="1"/>
  <c r="GY25" i="1"/>
  <c r="GK25" i="1"/>
  <c r="GG25" i="1"/>
  <c r="GE25" i="1"/>
  <c r="GC25" i="1"/>
  <c r="GW25" i="1"/>
  <c r="QI12" i="1"/>
  <c r="PW12" i="1"/>
  <c r="PY12" i="1"/>
  <c r="PU12" i="1"/>
  <c r="PC12" i="1"/>
  <c r="PE12" i="1"/>
  <c r="OM12" i="1"/>
  <c r="OO12" i="1"/>
  <c r="PG12" i="1"/>
  <c r="OS12" i="1"/>
  <c r="PK12" i="1"/>
  <c r="OK12" i="1"/>
  <c r="NS12" i="1"/>
  <c r="NW12" i="1"/>
  <c r="NU12" i="1"/>
  <c r="NC12" i="1"/>
  <c r="NE12" i="1"/>
  <c r="NA12" i="1"/>
  <c r="NI12" i="1"/>
  <c r="MQ12" i="1"/>
  <c r="MI12" i="1"/>
  <c r="LQ12" i="1"/>
  <c r="LR12" i="1"/>
  <c r="LS12" i="1" s="1"/>
  <c r="LT12" i="1"/>
  <c r="LU12" i="1" s="1"/>
  <c r="LY12" i="1"/>
  <c r="KY12" i="1"/>
  <c r="MK12" i="1"/>
  <c r="MM12" i="1"/>
  <c r="KZ12" i="1"/>
  <c r="LA12" i="1" s="1"/>
  <c r="LC12" i="1"/>
  <c r="KO12" i="1"/>
  <c r="KK12" i="1"/>
  <c r="KI12" i="1"/>
  <c r="KF12" i="1"/>
  <c r="KG12" i="1" s="1"/>
  <c r="JW12" i="1"/>
  <c r="JS12" i="1"/>
  <c r="JQ12" i="1"/>
  <c r="JE12" i="1"/>
  <c r="JA12" i="1"/>
  <c r="IW12" i="1"/>
  <c r="IY12" i="1"/>
  <c r="IM12" i="1"/>
  <c r="II12" i="1"/>
  <c r="IG12" i="1"/>
  <c r="IE12" i="1"/>
  <c r="HC12" i="1"/>
  <c r="GY12" i="1"/>
  <c r="GW12" i="1"/>
  <c r="HU12" i="1"/>
  <c r="HQ12" i="1"/>
  <c r="HO12" i="1"/>
  <c r="HM12" i="1"/>
  <c r="GU12" i="1"/>
  <c r="GK12" i="1"/>
  <c r="GE12" i="1"/>
  <c r="GG12" i="1"/>
  <c r="GC12" i="1"/>
  <c r="PO47" i="1"/>
  <c r="QG47" i="1"/>
  <c r="QA47" i="1"/>
  <c r="OW47" i="1"/>
  <c r="PI47" i="1"/>
  <c r="PA47" i="1"/>
  <c r="OY47" i="1"/>
  <c r="OQ47" i="1"/>
  <c r="OG47" i="1"/>
  <c r="OE47" i="1"/>
  <c r="OI47" i="1"/>
  <c r="NM47" i="1"/>
  <c r="PQ47" i="1"/>
  <c r="NQ47" i="1"/>
  <c r="PS47" i="1"/>
  <c r="MU47" i="1"/>
  <c r="NG47" i="1"/>
  <c r="LK47" i="1"/>
  <c r="ME47" i="1"/>
  <c r="LN47" i="1"/>
  <c r="LO47" i="1" s="1"/>
  <c r="MG47" i="1"/>
  <c r="LE47" i="1"/>
  <c r="MO47" i="1"/>
  <c r="LW47" i="1"/>
  <c r="MW47" i="1"/>
  <c r="MY47" i="1"/>
  <c r="NO47" i="1"/>
  <c r="KW47" i="1"/>
  <c r="KT47" i="1"/>
  <c r="KU47" i="1" s="1"/>
  <c r="LL47" i="1"/>
  <c r="LM47" i="1" s="1"/>
  <c r="MC47" i="1"/>
  <c r="KS47" i="1"/>
  <c r="JU47" i="1"/>
  <c r="JO47" i="1"/>
  <c r="KC47" i="1"/>
  <c r="KM47" i="1"/>
  <c r="KE47" i="1"/>
  <c r="KA47" i="1"/>
  <c r="IK47" i="1"/>
  <c r="IC47" i="1"/>
  <c r="IA47" i="1"/>
  <c r="HY47" i="1"/>
  <c r="JM47" i="1"/>
  <c r="JK47" i="1"/>
  <c r="JI47" i="1"/>
  <c r="JC47" i="1"/>
  <c r="IU47" i="1"/>
  <c r="IS47" i="1"/>
  <c r="IQ47" i="1"/>
  <c r="HS47" i="1"/>
  <c r="HK47" i="1"/>
  <c r="HI47" i="1"/>
  <c r="HG47" i="1"/>
  <c r="HA47" i="1"/>
  <c r="GS47" i="1"/>
  <c r="GQ47" i="1"/>
  <c r="GO47" i="1"/>
  <c r="GI47" i="1"/>
  <c r="GA47" i="1"/>
  <c r="FY47" i="1"/>
  <c r="FW47" i="1"/>
  <c r="QA28" i="1"/>
  <c r="PQ28" i="1"/>
  <c r="PS28" i="1"/>
  <c r="OW28" i="1"/>
  <c r="PI28" i="1"/>
  <c r="OY28" i="1"/>
  <c r="QG28" i="1"/>
  <c r="OE28" i="1"/>
  <c r="OQ28" i="1"/>
  <c r="OG28" i="1"/>
  <c r="PA28" i="1"/>
  <c r="OI28" i="1"/>
  <c r="NO28" i="1"/>
  <c r="NQ28" i="1"/>
  <c r="MY28" i="1"/>
  <c r="MU28" i="1"/>
  <c r="NG28" i="1"/>
  <c r="NM28" i="1"/>
  <c r="ME28" i="1"/>
  <c r="MW28" i="1"/>
  <c r="MG28" i="1"/>
  <c r="LK28" i="1"/>
  <c r="LW28" i="1"/>
  <c r="LN28" i="1"/>
  <c r="LO28" i="1" s="1"/>
  <c r="MC28" i="1"/>
  <c r="LL28" i="1"/>
  <c r="LM28" i="1" s="1"/>
  <c r="KW28" i="1"/>
  <c r="KT28" i="1"/>
  <c r="KU28" i="1" s="1"/>
  <c r="MO28" i="1"/>
  <c r="LE28" i="1"/>
  <c r="KS28" i="1"/>
  <c r="KM28" i="1"/>
  <c r="KE28" i="1"/>
  <c r="KC28" i="1"/>
  <c r="KA28" i="1"/>
  <c r="JU28" i="1"/>
  <c r="JO28" i="1"/>
  <c r="JM28" i="1"/>
  <c r="JK28" i="1"/>
  <c r="JI28" i="1"/>
  <c r="JC28" i="1"/>
  <c r="IU28" i="1"/>
  <c r="IS28" i="1"/>
  <c r="IQ28" i="1"/>
  <c r="IK28" i="1"/>
  <c r="IC28" i="1"/>
  <c r="IA28" i="1"/>
  <c r="HY28" i="1"/>
  <c r="HS28" i="1"/>
  <c r="HK28" i="1"/>
  <c r="HI28" i="1"/>
  <c r="HG28" i="1"/>
  <c r="HA28" i="1"/>
  <c r="GS28" i="1"/>
  <c r="GQ28" i="1"/>
  <c r="GO28" i="1"/>
  <c r="GI28" i="1"/>
  <c r="GA28" i="1"/>
  <c r="FY28" i="1"/>
  <c r="FW28" i="1"/>
  <c r="PQ45" i="1"/>
  <c r="PS45" i="1"/>
  <c r="QG45" i="1"/>
  <c r="PO45" i="1"/>
  <c r="OY45" i="1"/>
  <c r="PI45" i="1"/>
  <c r="QA45" i="1"/>
  <c r="OE45" i="1"/>
  <c r="OW45" i="1"/>
  <c r="OG45" i="1"/>
  <c r="PA45" i="1"/>
  <c r="OI45" i="1"/>
  <c r="NM45" i="1"/>
  <c r="OQ45" i="1"/>
  <c r="NQ45" i="1"/>
  <c r="NO45" i="1"/>
  <c r="NG45" i="1"/>
  <c r="MG45" i="1"/>
  <c r="MU45" i="1"/>
  <c r="LL45" i="1"/>
  <c r="LM45" i="1" s="1"/>
  <c r="LW45" i="1"/>
  <c r="LN45" i="1"/>
  <c r="LO45" i="1" s="1"/>
  <c r="MY45" i="1"/>
  <c r="MO45" i="1"/>
  <c r="LK45" i="1"/>
  <c r="LE45" i="1"/>
  <c r="MC45" i="1"/>
  <c r="ME45" i="1"/>
  <c r="MW45" i="1"/>
  <c r="KS45" i="1"/>
  <c r="KW45" i="1"/>
  <c r="KT45" i="1"/>
  <c r="KU45" i="1" s="1"/>
  <c r="KM45" i="1"/>
  <c r="KE45" i="1"/>
  <c r="KC45" i="1"/>
  <c r="KA45" i="1"/>
  <c r="JU45" i="1"/>
  <c r="JO45" i="1"/>
  <c r="JM45" i="1"/>
  <c r="JK45" i="1"/>
  <c r="JI45" i="1"/>
  <c r="JC45" i="1"/>
  <c r="IU45" i="1"/>
  <c r="IS45" i="1"/>
  <c r="IQ45" i="1"/>
  <c r="IK45" i="1"/>
  <c r="IA45" i="1"/>
  <c r="HA45" i="1"/>
  <c r="GS45" i="1"/>
  <c r="GQ45" i="1"/>
  <c r="GO45" i="1"/>
  <c r="GI45" i="1"/>
  <c r="HS45" i="1"/>
  <c r="HK45" i="1"/>
  <c r="HI45" i="1"/>
  <c r="HG45" i="1"/>
  <c r="IC45" i="1"/>
  <c r="FW45" i="1"/>
  <c r="HY45" i="1"/>
  <c r="GA45" i="1"/>
  <c r="FY45" i="1"/>
  <c r="QI16" i="1"/>
  <c r="PU16" i="1"/>
  <c r="PC16" i="1"/>
  <c r="PK16" i="1"/>
  <c r="PY16" i="1"/>
  <c r="OO16" i="1"/>
  <c r="NS16" i="1"/>
  <c r="NC16" i="1"/>
  <c r="NE16" i="1"/>
  <c r="NU16" i="1"/>
  <c r="MM16" i="1"/>
  <c r="LQ16" i="1"/>
  <c r="LC16" i="1"/>
  <c r="LT16" i="1"/>
  <c r="LU16" i="1" s="1"/>
  <c r="LR16" i="1"/>
  <c r="LS16" i="1" s="1"/>
  <c r="KZ16" i="1"/>
  <c r="LA16" i="1" s="1"/>
  <c r="MK16" i="1"/>
  <c r="JW16" i="1"/>
  <c r="JS16" i="1"/>
  <c r="JQ16" i="1"/>
  <c r="IM16" i="1"/>
  <c r="KI16" i="1"/>
  <c r="KO16" i="1"/>
  <c r="KF16" i="1"/>
  <c r="KG16" i="1" s="1"/>
  <c r="IE16" i="1"/>
  <c r="JA16" i="1"/>
  <c r="HU16" i="1"/>
  <c r="HM16" i="1"/>
  <c r="HC16" i="1"/>
  <c r="GY16" i="1"/>
  <c r="GG16" i="1"/>
  <c r="GE16" i="1"/>
  <c r="GU16" i="1"/>
  <c r="PW32" i="1"/>
  <c r="PU32" i="1"/>
  <c r="QI32" i="1"/>
  <c r="PK32" i="1"/>
  <c r="PE32" i="1"/>
  <c r="PG32" i="1"/>
  <c r="PY32" i="1"/>
  <c r="OO32" i="1"/>
  <c r="OS32" i="1"/>
  <c r="OK32" i="1"/>
  <c r="PC32" i="1"/>
  <c r="NS32" i="1"/>
  <c r="NU32" i="1"/>
  <c r="OM32" i="1"/>
  <c r="NE32" i="1"/>
  <c r="NW32" i="1"/>
  <c r="NI32" i="1"/>
  <c r="MM32" i="1"/>
  <c r="LY32" i="1"/>
  <c r="NA32" i="1"/>
  <c r="MQ32" i="1"/>
  <c r="LQ32" i="1"/>
  <c r="NC32" i="1"/>
  <c r="LR32" i="1"/>
  <c r="LS32" i="1" s="1"/>
  <c r="MI32" i="1"/>
  <c r="LT32" i="1"/>
  <c r="LU32" i="1" s="1"/>
  <c r="KZ32" i="1"/>
  <c r="LA32" i="1" s="1"/>
  <c r="LC32" i="1"/>
  <c r="MK32" i="1"/>
  <c r="KY32" i="1"/>
  <c r="KO32" i="1"/>
  <c r="KK32" i="1"/>
  <c r="KI32" i="1"/>
  <c r="KF32" i="1"/>
  <c r="KG32" i="1" s="1"/>
  <c r="JW32" i="1"/>
  <c r="JS32" i="1"/>
  <c r="JQ32" i="1"/>
  <c r="JE32" i="1"/>
  <c r="JA32" i="1"/>
  <c r="IW32" i="1"/>
  <c r="IY32" i="1"/>
  <c r="IM32" i="1"/>
  <c r="HU32" i="1"/>
  <c r="HQ32" i="1"/>
  <c r="HO32" i="1"/>
  <c r="HM32" i="1"/>
  <c r="II32" i="1"/>
  <c r="IG32" i="1"/>
  <c r="IE32" i="1"/>
  <c r="HC32" i="1"/>
  <c r="GU32" i="1"/>
  <c r="GW32" i="1"/>
  <c r="GY32" i="1"/>
  <c r="GK32" i="1"/>
  <c r="GG32" i="1"/>
  <c r="GE32" i="1"/>
  <c r="GC32" i="1"/>
  <c r="QI43" i="1"/>
  <c r="PW43" i="1"/>
  <c r="PY43" i="1"/>
  <c r="PG43" i="1"/>
  <c r="PE43" i="1"/>
  <c r="OO43" i="1"/>
  <c r="NS43" i="1"/>
  <c r="NU43" i="1"/>
  <c r="NE43" i="1"/>
  <c r="LT43" i="1"/>
  <c r="LU43" i="1" s="1"/>
  <c r="LY43" i="1"/>
  <c r="LQ43" i="1"/>
  <c r="LR43" i="1"/>
  <c r="LS43" i="1" s="1"/>
  <c r="MK43" i="1"/>
  <c r="MM43" i="1"/>
  <c r="KZ43" i="1"/>
  <c r="LA43" i="1" s="1"/>
  <c r="MQ43" i="1"/>
  <c r="KO43" i="1"/>
  <c r="KI43" i="1"/>
  <c r="KF43" i="1"/>
  <c r="KG43" i="1" s="1"/>
  <c r="JW43" i="1"/>
  <c r="JS43" i="1"/>
  <c r="JQ43" i="1"/>
  <c r="JA43" i="1"/>
  <c r="IY43" i="1"/>
  <c r="IM43" i="1"/>
  <c r="II43" i="1"/>
  <c r="IG43" i="1"/>
  <c r="IE43" i="1"/>
  <c r="HC43" i="1"/>
  <c r="GY43" i="1"/>
  <c r="GW43" i="1"/>
  <c r="HU43" i="1"/>
  <c r="HQ43" i="1"/>
  <c r="HO43" i="1"/>
  <c r="GU43" i="1"/>
  <c r="GE43" i="1"/>
  <c r="GC43" i="1"/>
  <c r="QA17" i="1"/>
  <c r="QG17" i="1"/>
  <c r="PO17" i="1"/>
  <c r="PQ17" i="1"/>
  <c r="PS17" i="1"/>
  <c r="OW17" i="1"/>
  <c r="OY17" i="1"/>
  <c r="OQ17" i="1"/>
  <c r="OE17" i="1"/>
  <c r="OG17" i="1"/>
  <c r="OI17" i="1"/>
  <c r="PA17" i="1"/>
  <c r="PI17" i="1"/>
  <c r="NM17" i="1"/>
  <c r="NO17" i="1"/>
  <c r="NQ17" i="1"/>
  <c r="MU17" i="1"/>
  <c r="MW17" i="1"/>
  <c r="NG17" i="1"/>
  <c r="MY17" i="1"/>
  <c r="MG17" i="1"/>
  <c r="LN17" i="1"/>
  <c r="LO17" i="1" s="1"/>
  <c r="MO17" i="1"/>
  <c r="MC17" i="1"/>
  <c r="LK17" i="1"/>
  <c r="ME17" i="1"/>
  <c r="LL17" i="1"/>
  <c r="LM17" i="1" s="1"/>
  <c r="LW17" i="1"/>
  <c r="KW17" i="1"/>
  <c r="KT17" i="1"/>
  <c r="KU17" i="1" s="1"/>
  <c r="KS17" i="1"/>
  <c r="LE17" i="1"/>
  <c r="KM17" i="1"/>
  <c r="KE17" i="1"/>
  <c r="KC17" i="1"/>
  <c r="KA17" i="1"/>
  <c r="JU17" i="1"/>
  <c r="JO17" i="1"/>
  <c r="JC17" i="1"/>
  <c r="IU17" i="1"/>
  <c r="IS17" i="1"/>
  <c r="IQ17" i="1"/>
  <c r="IK17" i="1"/>
  <c r="JM17" i="1"/>
  <c r="JK17" i="1"/>
  <c r="JI17" i="1"/>
  <c r="IA17" i="1"/>
  <c r="HS17" i="1"/>
  <c r="HK17" i="1"/>
  <c r="HI17" i="1"/>
  <c r="HG17" i="1"/>
  <c r="IC17" i="1"/>
  <c r="HY17" i="1"/>
  <c r="HA17" i="1"/>
  <c r="GS17" i="1"/>
  <c r="GQ17" i="1"/>
  <c r="GO17" i="1"/>
  <c r="GI17" i="1"/>
  <c r="GA17" i="1"/>
  <c r="FY17" i="1"/>
  <c r="FW17" i="1"/>
  <c r="QG11" i="1"/>
  <c r="PO11" i="1"/>
  <c r="PQ11" i="1"/>
  <c r="PS11" i="1"/>
  <c r="PA11" i="1"/>
  <c r="OW11" i="1"/>
  <c r="OY11" i="1"/>
  <c r="OI11" i="1"/>
  <c r="QA11" i="1"/>
  <c r="PI11" i="1"/>
  <c r="NO11" i="1"/>
  <c r="NQ11" i="1"/>
  <c r="OE11" i="1"/>
  <c r="OG11" i="1"/>
  <c r="NM11" i="1"/>
  <c r="MW11" i="1"/>
  <c r="OQ11" i="1"/>
  <c r="MU11" i="1"/>
  <c r="MC11" i="1"/>
  <c r="MY11" i="1"/>
  <c r="MO11" i="1"/>
  <c r="NG11" i="1"/>
  <c r="MG11" i="1"/>
  <c r="ME11" i="1"/>
  <c r="LL11" i="1"/>
  <c r="LM11" i="1" s="1"/>
  <c r="LN11" i="1"/>
  <c r="LO11" i="1" s="1"/>
  <c r="KW11" i="1"/>
  <c r="KT11" i="1"/>
  <c r="KU11" i="1" s="1"/>
  <c r="LW11" i="1"/>
  <c r="KS11" i="1"/>
  <c r="LK11" i="1"/>
  <c r="LE11" i="1"/>
  <c r="KM11" i="1"/>
  <c r="KE11" i="1"/>
  <c r="KC11" i="1"/>
  <c r="KA11" i="1"/>
  <c r="JU11" i="1"/>
  <c r="JO11" i="1"/>
  <c r="JM11" i="1"/>
  <c r="JK11" i="1"/>
  <c r="JI11" i="1"/>
  <c r="JC11" i="1"/>
  <c r="IU11" i="1"/>
  <c r="IS11" i="1"/>
  <c r="IQ11" i="1"/>
  <c r="IK11" i="1"/>
  <c r="IC11" i="1"/>
  <c r="IA11" i="1"/>
  <c r="HY11" i="1"/>
  <c r="HS11" i="1"/>
  <c r="HK11" i="1"/>
  <c r="HI11" i="1"/>
  <c r="HG11" i="1"/>
  <c r="HA11" i="1"/>
  <c r="GS11" i="1"/>
  <c r="GQ11" i="1"/>
  <c r="GO11" i="1"/>
  <c r="GI11" i="1"/>
  <c r="GA11" i="1"/>
  <c r="FY11" i="1"/>
  <c r="FW11" i="1"/>
  <c r="PO7" i="1"/>
  <c r="OW7" i="1"/>
  <c r="OE7" i="1"/>
  <c r="NM7" i="1"/>
  <c r="QG7" i="1"/>
  <c r="MU7" i="1"/>
  <c r="OG7" i="1"/>
  <c r="MW7" i="1"/>
  <c r="PS7" i="1"/>
  <c r="PI7" i="1"/>
  <c r="PA7" i="1"/>
  <c r="OQ7" i="1"/>
  <c r="NY7" i="1"/>
  <c r="NG7" i="1"/>
  <c r="PQ7" i="1"/>
  <c r="QA7" i="1"/>
  <c r="OI7" i="1"/>
  <c r="NQ7" i="1"/>
  <c r="MY7" i="1"/>
  <c r="OY7" i="1"/>
  <c r="NO7" i="1"/>
  <c r="LW7" i="1"/>
  <c r="MO7" i="1"/>
  <c r="LE7" i="1"/>
  <c r="KW7" i="1"/>
  <c r="LN7" i="1"/>
  <c r="LO7" i="1" s="1"/>
  <c r="KT7" i="1"/>
  <c r="KU7" i="1" s="1"/>
  <c r="MG7" i="1"/>
  <c r="LL7" i="1"/>
  <c r="LM7" i="1" s="1"/>
  <c r="KS7" i="1"/>
  <c r="ME7" i="1"/>
  <c r="LK7" i="1"/>
  <c r="KM7" i="1"/>
  <c r="KE7" i="1"/>
  <c r="KC7" i="1"/>
  <c r="JZ7" i="1"/>
  <c r="KA7" i="1" s="1"/>
  <c r="MC7" i="1"/>
  <c r="JO7" i="1"/>
  <c r="JM7" i="1"/>
  <c r="JK7" i="1"/>
  <c r="JI7" i="1"/>
  <c r="JU7" i="1"/>
  <c r="HK7" i="1"/>
  <c r="HI7" i="1"/>
  <c r="HG7" i="1"/>
  <c r="JC7" i="1"/>
  <c r="IU7" i="1"/>
  <c r="IK7" i="1"/>
  <c r="IC7" i="1"/>
  <c r="HY7" i="1"/>
  <c r="IQ7" i="1"/>
  <c r="HA7" i="1"/>
  <c r="GS7" i="1"/>
  <c r="GQ7" i="1"/>
  <c r="GO7" i="1"/>
  <c r="GI7" i="1"/>
  <c r="IS7" i="1"/>
  <c r="HS7" i="1"/>
  <c r="GA7" i="1"/>
  <c r="FY7" i="1"/>
  <c r="FW7" i="1"/>
  <c r="IA7" i="1"/>
  <c r="PU24" i="1"/>
  <c r="PY24" i="1"/>
  <c r="QI24" i="1"/>
  <c r="PC24" i="1"/>
  <c r="PW24" i="1"/>
  <c r="PE24" i="1"/>
  <c r="OS24" i="1"/>
  <c r="PK24" i="1"/>
  <c r="OK24" i="1"/>
  <c r="OM24" i="1"/>
  <c r="PG24" i="1"/>
  <c r="OO24" i="1"/>
  <c r="NW24" i="1"/>
  <c r="NS24" i="1"/>
  <c r="NE24" i="1"/>
  <c r="NC24" i="1"/>
  <c r="NI24" i="1"/>
  <c r="NU24" i="1"/>
  <c r="NA24" i="1"/>
  <c r="MM24" i="1"/>
  <c r="LQ24" i="1"/>
  <c r="LC24" i="1"/>
  <c r="MI24" i="1"/>
  <c r="MK24" i="1"/>
  <c r="KZ24" i="1"/>
  <c r="LA24" i="1" s="1"/>
  <c r="MQ24" i="1"/>
  <c r="LT24" i="1"/>
  <c r="LU24" i="1" s="1"/>
  <c r="LR24" i="1"/>
  <c r="LS24" i="1" s="1"/>
  <c r="LY24" i="1"/>
  <c r="KY24" i="1"/>
  <c r="JS24" i="1"/>
  <c r="JQ24" i="1"/>
  <c r="IY24" i="1"/>
  <c r="IM24" i="1"/>
  <c r="KI24" i="1"/>
  <c r="KK24" i="1"/>
  <c r="JE24" i="1"/>
  <c r="JA24" i="1"/>
  <c r="IW24" i="1"/>
  <c r="II24" i="1"/>
  <c r="IG24" i="1"/>
  <c r="IE24" i="1"/>
  <c r="KO24" i="1"/>
  <c r="KF24" i="1"/>
  <c r="KG24" i="1" s="1"/>
  <c r="HU24" i="1"/>
  <c r="HQ24" i="1"/>
  <c r="HO24" i="1"/>
  <c r="HM24" i="1"/>
  <c r="HC24" i="1"/>
  <c r="GY24" i="1"/>
  <c r="GW24" i="1"/>
  <c r="GK24" i="1"/>
  <c r="GG24" i="1"/>
  <c r="GE24" i="1"/>
  <c r="GC24" i="1"/>
  <c r="GU24" i="1"/>
  <c r="PW40" i="1"/>
  <c r="PU40" i="1"/>
  <c r="QI40" i="1"/>
  <c r="PY40" i="1"/>
  <c r="PG40" i="1"/>
  <c r="PC40" i="1"/>
  <c r="PE40" i="1"/>
  <c r="PK40" i="1"/>
  <c r="OM40" i="1"/>
  <c r="OO40" i="1"/>
  <c r="OS40" i="1"/>
  <c r="OK40" i="1"/>
  <c r="NS40" i="1"/>
  <c r="NU40" i="1"/>
  <c r="NW40" i="1"/>
  <c r="NE40" i="1"/>
  <c r="MQ40" i="1"/>
  <c r="LY40" i="1"/>
  <c r="NI40" i="1"/>
  <c r="LR40" i="1"/>
  <c r="LS40" i="1" s="1"/>
  <c r="MK40" i="1"/>
  <c r="LT40" i="1"/>
  <c r="LU40" i="1" s="1"/>
  <c r="NA40" i="1"/>
  <c r="LC40" i="1"/>
  <c r="NC40" i="1"/>
  <c r="MI40" i="1"/>
  <c r="MM40" i="1"/>
  <c r="LQ40" i="1"/>
  <c r="KZ40" i="1"/>
  <c r="LA40" i="1" s="1"/>
  <c r="KY40" i="1"/>
  <c r="KO40" i="1"/>
  <c r="KK40" i="1"/>
  <c r="KI40" i="1"/>
  <c r="KF40" i="1"/>
  <c r="KG40" i="1" s="1"/>
  <c r="JW40" i="1"/>
  <c r="JS40" i="1"/>
  <c r="JQ40" i="1"/>
  <c r="JE40" i="1"/>
  <c r="JA40" i="1"/>
  <c r="IW40" i="1"/>
  <c r="IY40" i="1"/>
  <c r="IM40" i="1"/>
  <c r="HU40" i="1"/>
  <c r="HQ40" i="1"/>
  <c r="HO40" i="1"/>
  <c r="HM40" i="1"/>
  <c r="IG40" i="1"/>
  <c r="GY40" i="1"/>
  <c r="II40" i="1"/>
  <c r="GU40" i="1"/>
  <c r="GW40" i="1"/>
  <c r="HC40" i="1"/>
  <c r="IE40" i="1"/>
  <c r="GK40" i="1"/>
  <c r="GG40" i="1"/>
  <c r="GE40" i="1"/>
  <c r="GC40" i="1"/>
  <c r="PW19" i="1"/>
  <c r="QI19" i="1"/>
  <c r="PG19" i="1"/>
  <c r="OM19" i="1"/>
  <c r="OO19" i="1"/>
  <c r="PE19" i="1"/>
  <c r="PY19" i="1"/>
  <c r="NW19" i="1"/>
  <c r="NI19" i="1"/>
  <c r="NC19" i="1"/>
  <c r="MM19" i="1"/>
  <c r="LR19" i="1"/>
  <c r="LS19" i="1" s="1"/>
  <c r="MK19" i="1"/>
  <c r="NE19" i="1"/>
  <c r="NU19" i="1"/>
  <c r="LQ19" i="1"/>
  <c r="KZ19" i="1"/>
  <c r="LA19" i="1" s="1"/>
  <c r="LT19" i="1"/>
  <c r="LU19" i="1" s="1"/>
  <c r="MQ19" i="1"/>
  <c r="KO19" i="1"/>
  <c r="KK19" i="1"/>
  <c r="KI19" i="1"/>
  <c r="KF19" i="1"/>
  <c r="KG19" i="1" s="1"/>
  <c r="JS19" i="1"/>
  <c r="JQ19" i="1"/>
  <c r="JA19" i="1"/>
  <c r="IM19" i="1"/>
  <c r="II19" i="1"/>
  <c r="IG19" i="1"/>
  <c r="GY19" i="1"/>
  <c r="GW19" i="1"/>
  <c r="HQ19" i="1"/>
  <c r="HO19" i="1"/>
  <c r="HM19" i="1"/>
  <c r="GK19" i="1"/>
  <c r="GG19" i="1"/>
  <c r="GC19" i="1"/>
  <c r="QI20" i="1"/>
  <c r="PY20" i="1"/>
  <c r="PC20" i="1"/>
  <c r="PU20" i="1"/>
  <c r="OO20" i="1"/>
  <c r="PK20" i="1"/>
  <c r="NS20" i="1"/>
  <c r="NU20" i="1"/>
  <c r="NC20" i="1"/>
  <c r="NE20" i="1"/>
  <c r="MK20" i="1"/>
  <c r="LQ20" i="1"/>
  <c r="MM20" i="1"/>
  <c r="LR20" i="1"/>
  <c r="LS20" i="1" s="1"/>
  <c r="LT20" i="1"/>
  <c r="LU20" i="1" s="1"/>
  <c r="KZ20" i="1"/>
  <c r="LA20" i="1" s="1"/>
  <c r="KO20" i="1"/>
  <c r="KI20" i="1"/>
  <c r="KF20" i="1"/>
  <c r="KG20" i="1" s="1"/>
  <c r="JS20" i="1"/>
  <c r="JQ20" i="1"/>
  <c r="JE20" i="1"/>
  <c r="JA20" i="1"/>
  <c r="IW20" i="1"/>
  <c r="IM20" i="1"/>
  <c r="IG20" i="1"/>
  <c r="IE20" i="1"/>
  <c r="HC20" i="1"/>
  <c r="HU20" i="1"/>
  <c r="HM20" i="1"/>
  <c r="GU20" i="1"/>
  <c r="GG20" i="1"/>
  <c r="GE20" i="1"/>
  <c r="PQ25" i="1"/>
  <c r="QG25" i="1"/>
  <c r="PO25" i="1"/>
  <c r="QA25" i="1"/>
  <c r="OW25" i="1"/>
  <c r="OY25" i="1"/>
  <c r="OQ25" i="1"/>
  <c r="OE25" i="1"/>
  <c r="OG25" i="1"/>
  <c r="OI25" i="1"/>
  <c r="PS25" i="1"/>
  <c r="PA25" i="1"/>
  <c r="PI25" i="1"/>
  <c r="NM25" i="1"/>
  <c r="MU25" i="1"/>
  <c r="NO25" i="1"/>
  <c r="NQ25" i="1"/>
  <c r="NG25" i="1"/>
  <c r="MY25" i="1"/>
  <c r="MW25" i="1"/>
  <c r="MC25" i="1"/>
  <c r="LN25" i="1"/>
  <c r="LO25" i="1" s="1"/>
  <c r="MO25" i="1"/>
  <c r="LK25" i="1"/>
  <c r="LL25" i="1"/>
  <c r="LM25" i="1" s="1"/>
  <c r="LW25" i="1"/>
  <c r="ME25" i="1"/>
  <c r="KS25" i="1"/>
  <c r="LE25" i="1"/>
  <c r="MG25" i="1"/>
  <c r="KW25" i="1"/>
  <c r="KT25" i="1"/>
  <c r="KU25" i="1" s="1"/>
  <c r="KM25" i="1"/>
  <c r="KE25" i="1"/>
  <c r="KC25" i="1"/>
  <c r="KA25" i="1"/>
  <c r="JU25" i="1"/>
  <c r="JO25" i="1"/>
  <c r="JC25" i="1"/>
  <c r="IU25" i="1"/>
  <c r="IS25" i="1"/>
  <c r="IQ25" i="1"/>
  <c r="JM25" i="1"/>
  <c r="JK25" i="1"/>
  <c r="JI25" i="1"/>
  <c r="IC25" i="1"/>
  <c r="HY25" i="1"/>
  <c r="HS25" i="1"/>
  <c r="IK25" i="1"/>
  <c r="HK25" i="1"/>
  <c r="HI25" i="1"/>
  <c r="HG25" i="1"/>
  <c r="IA25" i="1"/>
  <c r="HA25" i="1"/>
  <c r="GS25" i="1"/>
  <c r="GQ25" i="1"/>
  <c r="GO25" i="1"/>
  <c r="GI25" i="1"/>
  <c r="GA25" i="1"/>
  <c r="FY25" i="1"/>
  <c r="FW25" i="1"/>
  <c r="QG19" i="1"/>
  <c r="PO19" i="1"/>
  <c r="PQ19" i="1"/>
  <c r="PS19" i="1"/>
  <c r="PA19" i="1"/>
  <c r="OW19" i="1"/>
  <c r="OY19" i="1"/>
  <c r="OG19" i="1"/>
  <c r="OI19" i="1"/>
  <c r="PI19" i="1"/>
  <c r="QA19" i="1"/>
  <c r="OE19" i="1"/>
  <c r="OQ19" i="1"/>
  <c r="NM19" i="1"/>
  <c r="NQ19" i="1"/>
  <c r="MW19" i="1"/>
  <c r="NO19" i="1"/>
  <c r="MC19" i="1"/>
  <c r="MU19" i="1"/>
  <c r="MO19" i="1"/>
  <c r="MY19" i="1"/>
  <c r="MG19" i="1"/>
  <c r="ME19" i="1"/>
  <c r="LL19" i="1"/>
  <c r="LM19" i="1" s="1"/>
  <c r="LN19" i="1"/>
  <c r="LO19" i="1" s="1"/>
  <c r="KW19" i="1"/>
  <c r="KT19" i="1"/>
  <c r="KU19" i="1" s="1"/>
  <c r="LW19" i="1"/>
  <c r="NG19" i="1"/>
  <c r="KS19" i="1"/>
  <c r="LE19" i="1"/>
  <c r="LK19" i="1"/>
  <c r="KM19" i="1"/>
  <c r="KE19" i="1"/>
  <c r="KC19" i="1"/>
  <c r="KA19" i="1"/>
  <c r="JU19" i="1"/>
  <c r="JO19" i="1"/>
  <c r="JM19" i="1"/>
  <c r="JK19" i="1"/>
  <c r="JI19" i="1"/>
  <c r="JC19" i="1"/>
  <c r="IU19" i="1"/>
  <c r="IS19" i="1"/>
  <c r="IQ19" i="1"/>
  <c r="IK19" i="1"/>
  <c r="IC19" i="1"/>
  <c r="IA19" i="1"/>
  <c r="HY19" i="1"/>
  <c r="HS19" i="1"/>
  <c r="HK19" i="1"/>
  <c r="HI19" i="1"/>
  <c r="HG19" i="1"/>
  <c r="HA19" i="1"/>
  <c r="GS19" i="1"/>
  <c r="GQ19" i="1"/>
  <c r="GO19" i="1"/>
  <c r="GI19" i="1"/>
  <c r="GA19" i="1"/>
  <c r="FY19" i="1"/>
  <c r="FW19" i="1"/>
  <c r="KZ7" i="1"/>
  <c r="LA7" i="1" s="1"/>
  <c r="PY7" i="1"/>
  <c r="NE7" i="1"/>
  <c r="PW7" i="1"/>
  <c r="PE7" i="1"/>
  <c r="NC7" i="1"/>
  <c r="PG7" i="1"/>
  <c r="LY7" i="1"/>
  <c r="OM7" i="1"/>
  <c r="NU7" i="1"/>
  <c r="QI7" i="1"/>
  <c r="OO7" i="1"/>
  <c r="QC7" i="1"/>
  <c r="PU7" i="1"/>
  <c r="PK7" i="1"/>
  <c r="PC7" i="1"/>
  <c r="OS7" i="1"/>
  <c r="OK7" i="1"/>
  <c r="OA7" i="1"/>
  <c r="NS7" i="1"/>
  <c r="NI7" i="1"/>
  <c r="NA7" i="1"/>
  <c r="NW7" i="1"/>
  <c r="MQ7" i="1"/>
  <c r="LC7" i="1"/>
  <c r="LT7" i="1"/>
  <c r="LU7" i="1" s="1"/>
  <c r="MM7" i="1"/>
  <c r="LR7" i="1"/>
  <c r="LS7" i="1" s="1"/>
  <c r="KY7" i="1"/>
  <c r="MK7" i="1"/>
  <c r="LQ7" i="1"/>
  <c r="MI7" i="1"/>
  <c r="KO7" i="1"/>
  <c r="KK7" i="1"/>
  <c r="KI7" i="1"/>
  <c r="KF7" i="1"/>
  <c r="KG7" i="1" s="1"/>
  <c r="JW7" i="1"/>
  <c r="JS7" i="1"/>
  <c r="LG7" i="1"/>
  <c r="IM7" i="1"/>
  <c r="JQ7" i="1"/>
  <c r="HU7" i="1"/>
  <c r="HQ7" i="1"/>
  <c r="HO7" i="1"/>
  <c r="HM7" i="1"/>
  <c r="II7" i="1"/>
  <c r="IG7" i="1"/>
  <c r="IE7" i="1"/>
  <c r="JE7" i="1"/>
  <c r="IW7" i="1"/>
  <c r="HC7" i="1"/>
  <c r="GY7" i="1"/>
  <c r="IY7" i="1"/>
  <c r="GW7" i="1"/>
  <c r="GU7" i="1"/>
  <c r="GK7" i="1"/>
  <c r="GG7" i="1"/>
  <c r="GE7" i="1"/>
  <c r="GC7" i="1"/>
  <c r="JA7" i="1"/>
  <c r="QG23" i="1"/>
  <c r="PQ23" i="1"/>
  <c r="OW23" i="1"/>
  <c r="OQ23" i="1"/>
  <c r="OY23" i="1"/>
  <c r="OG23" i="1"/>
  <c r="OI23" i="1"/>
  <c r="NM23" i="1"/>
  <c r="NQ23" i="1"/>
  <c r="MW23" i="1"/>
  <c r="MC23" i="1"/>
  <c r="NG23" i="1"/>
  <c r="MO23" i="1"/>
  <c r="MG23" i="1"/>
  <c r="LL23" i="1"/>
  <c r="LM23" i="1" s="1"/>
  <c r="LN23" i="1"/>
  <c r="LO23" i="1" s="1"/>
  <c r="MU23" i="1"/>
  <c r="KW23" i="1"/>
  <c r="KT23" i="1"/>
  <c r="KU23" i="1" s="1"/>
  <c r="LW23" i="1"/>
  <c r="LE23" i="1"/>
  <c r="KE23" i="1"/>
  <c r="KC23" i="1"/>
  <c r="JU23" i="1"/>
  <c r="JI23" i="1"/>
  <c r="JO23" i="1"/>
  <c r="HK23" i="1"/>
  <c r="HI23" i="1"/>
  <c r="IQ23" i="1"/>
  <c r="IA23" i="1"/>
  <c r="HA23" i="1"/>
  <c r="GS23" i="1"/>
  <c r="GQ23" i="1"/>
  <c r="GI23" i="1"/>
  <c r="IC23" i="1"/>
  <c r="JC23" i="1"/>
  <c r="HY23" i="1"/>
  <c r="GA23" i="1"/>
  <c r="FW23" i="1"/>
  <c r="PU15" i="1"/>
  <c r="PW15" i="1"/>
  <c r="PY15" i="1"/>
  <c r="PC15" i="1"/>
  <c r="QI15" i="1"/>
  <c r="PG15" i="1"/>
  <c r="OM15" i="1"/>
  <c r="OO15" i="1"/>
  <c r="PE15" i="1"/>
  <c r="NW15" i="1"/>
  <c r="OK15" i="1"/>
  <c r="NU15" i="1"/>
  <c r="NA15" i="1"/>
  <c r="NS15" i="1"/>
  <c r="NE15" i="1"/>
  <c r="MM15" i="1"/>
  <c r="LR15" i="1"/>
  <c r="LS15" i="1" s="1"/>
  <c r="LY15" i="1"/>
  <c r="MI15" i="1"/>
  <c r="MK15" i="1"/>
  <c r="KZ15" i="1"/>
  <c r="LA15" i="1" s="1"/>
  <c r="MQ15" i="1"/>
  <c r="KY15" i="1"/>
  <c r="LT15" i="1"/>
  <c r="LU15" i="1" s="1"/>
  <c r="LQ15" i="1"/>
  <c r="KO15" i="1"/>
  <c r="KI15" i="1"/>
  <c r="KF15" i="1"/>
  <c r="KG15" i="1" s="1"/>
  <c r="JQ15" i="1"/>
  <c r="JS15" i="1"/>
  <c r="IM15" i="1"/>
  <c r="JA15" i="1"/>
  <c r="HU15" i="1"/>
  <c r="HQ15" i="1"/>
  <c r="HO15" i="1"/>
  <c r="GY15" i="1"/>
  <c r="GW15" i="1"/>
  <c r="GK15" i="1"/>
  <c r="GC15" i="1"/>
  <c r="IG15" i="1"/>
  <c r="II15" i="1"/>
  <c r="PU31" i="1"/>
  <c r="QI31" i="1"/>
  <c r="PW31" i="1"/>
  <c r="PY31" i="1"/>
  <c r="PC31" i="1"/>
  <c r="PE31" i="1"/>
  <c r="PG31" i="1"/>
  <c r="PK31" i="1"/>
  <c r="OS31" i="1"/>
  <c r="OK31" i="1"/>
  <c r="OM31" i="1"/>
  <c r="OO31" i="1"/>
  <c r="NS31" i="1"/>
  <c r="NU31" i="1"/>
  <c r="NW31" i="1"/>
  <c r="NI31" i="1"/>
  <c r="NE31" i="1"/>
  <c r="LR31" i="1"/>
  <c r="LS31" i="1" s="1"/>
  <c r="MM31" i="1"/>
  <c r="LY31" i="1"/>
  <c r="MQ31" i="1"/>
  <c r="LQ31" i="1"/>
  <c r="KZ31" i="1"/>
  <c r="LA31" i="1" s="1"/>
  <c r="LC31" i="1"/>
  <c r="LT31" i="1"/>
  <c r="LU31" i="1" s="1"/>
  <c r="NA31" i="1"/>
  <c r="NC31" i="1"/>
  <c r="KY31" i="1"/>
  <c r="MI31" i="1"/>
  <c r="MK31" i="1"/>
  <c r="JW31" i="1"/>
  <c r="JS31" i="1"/>
  <c r="JQ31" i="1"/>
  <c r="IY31" i="1"/>
  <c r="IM31" i="1"/>
  <c r="KI31" i="1"/>
  <c r="KK31" i="1"/>
  <c r="II31" i="1"/>
  <c r="IG31" i="1"/>
  <c r="IE31" i="1"/>
  <c r="KO31" i="1"/>
  <c r="JE31" i="1"/>
  <c r="JA31" i="1"/>
  <c r="IW31" i="1"/>
  <c r="KF31" i="1"/>
  <c r="KG31" i="1" s="1"/>
  <c r="HU31" i="1"/>
  <c r="HQ31" i="1"/>
  <c r="HO31" i="1"/>
  <c r="HM31" i="1"/>
  <c r="HC31" i="1"/>
  <c r="GY31" i="1"/>
  <c r="GW31" i="1"/>
  <c r="GK31" i="1"/>
  <c r="GG31" i="1"/>
  <c r="GE31" i="1"/>
  <c r="GC31" i="1"/>
  <c r="GU31" i="1"/>
  <c r="PU10" i="1"/>
  <c r="PW10" i="1"/>
  <c r="PY10" i="1"/>
  <c r="QI10" i="1"/>
  <c r="OM10" i="1"/>
  <c r="OO10" i="1"/>
  <c r="PE10" i="1"/>
  <c r="PG10" i="1"/>
  <c r="OS10" i="1"/>
  <c r="NU10" i="1"/>
  <c r="OK10" i="1"/>
  <c r="NW10" i="1"/>
  <c r="PC10" i="1"/>
  <c r="PK10" i="1"/>
  <c r="NS10" i="1"/>
  <c r="NC10" i="1"/>
  <c r="NI10" i="1"/>
  <c r="NA10" i="1"/>
  <c r="MK10" i="1"/>
  <c r="MM10" i="1"/>
  <c r="MQ10" i="1"/>
  <c r="LQ10" i="1"/>
  <c r="LR10" i="1"/>
  <c r="LS10" i="1" s="1"/>
  <c r="NE10" i="1"/>
  <c r="MI10" i="1"/>
  <c r="KZ10" i="1"/>
  <c r="LA10" i="1" s="1"/>
  <c r="KY10" i="1"/>
  <c r="LC10" i="1"/>
  <c r="LT10" i="1"/>
  <c r="LU10" i="1" s="1"/>
  <c r="LY10" i="1"/>
  <c r="KO10" i="1"/>
  <c r="KK10" i="1"/>
  <c r="KI10" i="1"/>
  <c r="KF10" i="1"/>
  <c r="KG10" i="1" s="1"/>
  <c r="JW10" i="1"/>
  <c r="JS10" i="1"/>
  <c r="JQ10" i="1"/>
  <c r="JE10" i="1"/>
  <c r="JA10" i="1"/>
  <c r="IW10" i="1"/>
  <c r="IY10" i="1"/>
  <c r="IM10" i="1"/>
  <c r="II10" i="1"/>
  <c r="IG10" i="1"/>
  <c r="IE10" i="1"/>
  <c r="HU10" i="1"/>
  <c r="HQ10" i="1"/>
  <c r="HO10" i="1"/>
  <c r="HM10" i="1"/>
  <c r="GU10" i="1"/>
  <c r="HC10" i="1"/>
  <c r="GW10" i="1"/>
  <c r="GK10" i="1"/>
  <c r="GG10" i="1"/>
  <c r="GE10" i="1"/>
  <c r="GC10" i="1"/>
  <c r="GY10" i="1"/>
  <c r="PU39" i="1"/>
  <c r="QI39" i="1"/>
  <c r="PW39" i="1"/>
  <c r="PY39" i="1"/>
  <c r="PE39" i="1"/>
  <c r="PK39" i="1"/>
  <c r="PC39" i="1"/>
  <c r="PG39" i="1"/>
  <c r="OS39" i="1"/>
  <c r="OK39" i="1"/>
  <c r="OM39" i="1"/>
  <c r="NS39" i="1"/>
  <c r="NU39" i="1"/>
  <c r="NA39" i="1"/>
  <c r="OO39" i="1"/>
  <c r="NW39" i="1"/>
  <c r="NI39" i="1"/>
  <c r="NC39" i="1"/>
  <c r="MM39" i="1"/>
  <c r="LT39" i="1"/>
  <c r="LU39" i="1" s="1"/>
  <c r="MQ39" i="1"/>
  <c r="LY39" i="1"/>
  <c r="LC39" i="1"/>
  <c r="LQ39" i="1"/>
  <c r="LR39" i="1"/>
  <c r="LS39" i="1" s="1"/>
  <c r="MI39" i="1"/>
  <c r="MK39" i="1"/>
  <c r="NE39" i="1"/>
  <c r="KZ39" i="1"/>
  <c r="LA39" i="1" s="1"/>
  <c r="KY39" i="1"/>
  <c r="JW39" i="1"/>
  <c r="JS39" i="1"/>
  <c r="JQ39" i="1"/>
  <c r="KO39" i="1"/>
  <c r="KK39" i="1"/>
  <c r="KF39" i="1"/>
  <c r="KG39" i="1" s="1"/>
  <c r="IY39" i="1"/>
  <c r="IM39" i="1"/>
  <c r="KI39" i="1"/>
  <c r="II39" i="1"/>
  <c r="IG39" i="1"/>
  <c r="IE39" i="1"/>
  <c r="JE39" i="1"/>
  <c r="JA39" i="1"/>
  <c r="IW39" i="1"/>
  <c r="HU39" i="1"/>
  <c r="HQ39" i="1"/>
  <c r="HO39" i="1"/>
  <c r="HM39" i="1"/>
  <c r="HC39" i="1"/>
  <c r="GY39" i="1"/>
  <c r="GW39" i="1"/>
  <c r="GK39" i="1"/>
  <c r="GG39" i="1"/>
  <c r="GE39" i="1"/>
  <c r="GC39" i="1"/>
  <c r="GU39" i="1"/>
  <c r="QG16" i="1"/>
  <c r="PQ16" i="1"/>
  <c r="PS16" i="1"/>
  <c r="PO16" i="1"/>
  <c r="PI16" i="1"/>
  <c r="OI16" i="1"/>
  <c r="OW16" i="1"/>
  <c r="PA16" i="1"/>
  <c r="OE16" i="1"/>
  <c r="OG16" i="1"/>
  <c r="OY16" i="1"/>
  <c r="OQ16" i="1"/>
  <c r="NM16" i="1"/>
  <c r="QA16" i="1"/>
  <c r="MY16" i="1"/>
  <c r="NO16" i="1"/>
  <c r="MU16" i="1"/>
  <c r="NQ16" i="1"/>
  <c r="MW16" i="1"/>
  <c r="MO16" i="1"/>
  <c r="NG16" i="1"/>
  <c r="LL16" i="1"/>
  <c r="LM16" i="1" s="1"/>
  <c r="LN16" i="1"/>
  <c r="LO16" i="1" s="1"/>
  <c r="MC16" i="1"/>
  <c r="LK16" i="1"/>
  <c r="LE16" i="1"/>
  <c r="ME16" i="1"/>
  <c r="MG16" i="1"/>
  <c r="KW16" i="1"/>
  <c r="KT16" i="1"/>
  <c r="KU16" i="1" s="1"/>
  <c r="KS16" i="1"/>
  <c r="LW16" i="1"/>
  <c r="JU16" i="1"/>
  <c r="JO16" i="1"/>
  <c r="IK16" i="1"/>
  <c r="KM16" i="1"/>
  <c r="KE16" i="1"/>
  <c r="KA16" i="1"/>
  <c r="KC16" i="1"/>
  <c r="IC16" i="1"/>
  <c r="IA16" i="1"/>
  <c r="HY16" i="1"/>
  <c r="JM16" i="1"/>
  <c r="JK16" i="1"/>
  <c r="JI16" i="1"/>
  <c r="JC16" i="1"/>
  <c r="IU16" i="1"/>
  <c r="IS16" i="1"/>
  <c r="IQ16" i="1"/>
  <c r="HS16" i="1"/>
  <c r="HK16" i="1"/>
  <c r="HI16" i="1"/>
  <c r="HG16" i="1"/>
  <c r="HA16" i="1"/>
  <c r="GS16" i="1"/>
  <c r="GQ16" i="1"/>
  <c r="GO16" i="1"/>
  <c r="GI16" i="1"/>
  <c r="GA16" i="1"/>
  <c r="FY16" i="1"/>
  <c r="FW16" i="1"/>
  <c r="QA34" i="1"/>
  <c r="PS34" i="1"/>
  <c r="OY34" i="1"/>
  <c r="OW34" i="1"/>
  <c r="PA34" i="1"/>
  <c r="PQ34" i="1"/>
  <c r="OQ34" i="1"/>
  <c r="OG34" i="1"/>
  <c r="OI34" i="1"/>
  <c r="NM34" i="1"/>
  <c r="NQ34" i="1"/>
  <c r="NG34" i="1"/>
  <c r="MU34" i="1"/>
  <c r="ME34" i="1"/>
  <c r="MO34" i="1"/>
  <c r="MW34" i="1"/>
  <c r="LK34" i="1"/>
  <c r="LL34" i="1"/>
  <c r="LM34" i="1" s="1"/>
  <c r="KW34" i="1"/>
  <c r="KT34" i="1"/>
  <c r="KU34" i="1" s="1"/>
  <c r="LN34" i="1"/>
  <c r="LO34" i="1" s="1"/>
  <c r="MC34" i="1"/>
  <c r="LW34" i="1"/>
  <c r="LE34" i="1"/>
  <c r="KS34" i="1"/>
  <c r="KM34" i="1"/>
  <c r="KC34" i="1"/>
  <c r="KA34" i="1"/>
  <c r="JU34" i="1"/>
  <c r="JO34" i="1"/>
  <c r="JM34" i="1"/>
  <c r="JI34" i="1"/>
  <c r="JC34" i="1"/>
  <c r="IU34" i="1"/>
  <c r="IQ34" i="1"/>
  <c r="IC34" i="1"/>
  <c r="IA34" i="1"/>
  <c r="HY34" i="1"/>
  <c r="HK34" i="1"/>
  <c r="HI34" i="1"/>
  <c r="HG34" i="1"/>
  <c r="GS34" i="1"/>
  <c r="GQ34" i="1"/>
  <c r="GO34" i="1"/>
  <c r="GI34" i="1"/>
  <c r="GA34" i="1"/>
  <c r="FY34" i="1"/>
  <c r="FW34" i="1"/>
  <c r="QA30" i="1"/>
  <c r="PQ30" i="1"/>
  <c r="PS30" i="1"/>
  <c r="OW30" i="1"/>
  <c r="OY30" i="1"/>
  <c r="PA30" i="1"/>
  <c r="OE30" i="1"/>
  <c r="OG30" i="1"/>
  <c r="OI30" i="1"/>
  <c r="NM30" i="1"/>
  <c r="NQ30" i="1"/>
  <c r="NG30" i="1"/>
  <c r="MU30" i="1"/>
  <c r="MY30" i="1"/>
  <c r="MC30" i="1"/>
  <c r="LW30" i="1"/>
  <c r="LL30" i="1"/>
  <c r="LM30" i="1" s="1"/>
  <c r="LN30" i="1"/>
  <c r="LO30" i="1" s="1"/>
  <c r="MO30" i="1"/>
  <c r="KW30" i="1"/>
  <c r="KT30" i="1"/>
  <c r="KU30" i="1" s="1"/>
  <c r="ME30" i="1"/>
  <c r="LE30" i="1"/>
  <c r="KS30" i="1"/>
  <c r="KM30" i="1"/>
  <c r="KC30" i="1"/>
  <c r="KA30" i="1"/>
  <c r="JO30" i="1"/>
  <c r="JM30" i="1"/>
  <c r="JI30" i="1"/>
  <c r="JC30" i="1"/>
  <c r="IU30" i="1"/>
  <c r="HK30" i="1"/>
  <c r="HI30" i="1"/>
  <c r="IC30" i="1"/>
  <c r="IK30" i="1"/>
  <c r="IQ30" i="1"/>
  <c r="HA30" i="1"/>
  <c r="GS30" i="1"/>
  <c r="GQ30" i="1"/>
  <c r="GI30" i="1"/>
  <c r="IA30" i="1"/>
  <c r="FY30" i="1"/>
  <c r="FW30" i="1"/>
  <c r="HS30" i="1"/>
  <c r="PO14" i="1"/>
  <c r="QA14" i="1"/>
  <c r="QG14" i="1"/>
  <c r="PQ14" i="1"/>
  <c r="PS14" i="1"/>
  <c r="OY14" i="1"/>
  <c r="PI14" i="1"/>
  <c r="PA14" i="1"/>
  <c r="OE14" i="1"/>
  <c r="OQ14" i="1"/>
  <c r="OG14" i="1"/>
  <c r="OI14" i="1"/>
  <c r="OW14" i="1"/>
  <c r="NM14" i="1"/>
  <c r="NO14" i="1"/>
  <c r="NQ14" i="1"/>
  <c r="NG14" i="1"/>
  <c r="MY14" i="1"/>
  <c r="MU14" i="1"/>
  <c r="MW14" i="1"/>
  <c r="MC14" i="1"/>
  <c r="ME14" i="1"/>
  <c r="LL14" i="1"/>
  <c r="LM14" i="1" s="1"/>
  <c r="MG14" i="1"/>
  <c r="LW14" i="1"/>
  <c r="LE14" i="1"/>
  <c r="LK14" i="1"/>
  <c r="MO14" i="1"/>
  <c r="KS14" i="1"/>
  <c r="KW14" i="1"/>
  <c r="KT14" i="1"/>
  <c r="KU14" i="1" s="1"/>
  <c r="LN14" i="1"/>
  <c r="LO14" i="1" s="1"/>
  <c r="KM14" i="1"/>
  <c r="KE14" i="1"/>
  <c r="KC14" i="1"/>
  <c r="KA14" i="1"/>
  <c r="JU14" i="1"/>
  <c r="JO14" i="1"/>
  <c r="JM14" i="1"/>
  <c r="JK14" i="1"/>
  <c r="JI14" i="1"/>
  <c r="JC14" i="1"/>
  <c r="IU14" i="1"/>
  <c r="IS14" i="1"/>
  <c r="IQ14" i="1"/>
  <c r="IK14" i="1"/>
  <c r="IC14" i="1"/>
  <c r="HY14" i="1"/>
  <c r="HA14" i="1"/>
  <c r="GS14" i="1"/>
  <c r="GQ14" i="1"/>
  <c r="GO14" i="1"/>
  <c r="GI14" i="1"/>
  <c r="HS14" i="1"/>
  <c r="IA14" i="1"/>
  <c r="HK14" i="1"/>
  <c r="HI14" i="1"/>
  <c r="HG14" i="1"/>
  <c r="FW14" i="1"/>
  <c r="GA14" i="1"/>
  <c r="FY14" i="1"/>
  <c r="PU14" i="1"/>
  <c r="PY14" i="1"/>
  <c r="QI14" i="1"/>
  <c r="PW14" i="1"/>
  <c r="PE14" i="1"/>
  <c r="PK14" i="1"/>
  <c r="OK14" i="1"/>
  <c r="OO14" i="1"/>
  <c r="PC14" i="1"/>
  <c r="NC14" i="1"/>
  <c r="NS14" i="1"/>
  <c r="NU14" i="1"/>
  <c r="NA14" i="1"/>
  <c r="NE14" i="1"/>
  <c r="MM14" i="1"/>
  <c r="MK14" i="1"/>
  <c r="LQ14" i="1"/>
  <c r="LR14" i="1"/>
  <c r="LS14" i="1" s="1"/>
  <c r="KZ14" i="1"/>
  <c r="LA14" i="1" s="1"/>
  <c r="MI14" i="1"/>
  <c r="LT14" i="1"/>
  <c r="LU14" i="1" s="1"/>
  <c r="LC14" i="1"/>
  <c r="KO14" i="1"/>
  <c r="KI14" i="1"/>
  <c r="KF14" i="1"/>
  <c r="KG14" i="1" s="1"/>
  <c r="JW14" i="1"/>
  <c r="JS14" i="1"/>
  <c r="JQ14" i="1"/>
  <c r="JA14" i="1"/>
  <c r="IY14" i="1"/>
  <c r="IG14" i="1"/>
  <c r="IE14" i="1"/>
  <c r="IM14" i="1"/>
  <c r="HC14" i="1"/>
  <c r="GY14" i="1"/>
  <c r="GG14" i="1"/>
  <c r="GE14" i="1"/>
  <c r="GC14" i="1"/>
  <c r="HU14" i="1"/>
  <c r="HQ14" i="1"/>
  <c r="HM14" i="1"/>
  <c r="GU14" i="1"/>
  <c r="GW14" i="1"/>
  <c r="PU30" i="1"/>
  <c r="PY30" i="1"/>
  <c r="QI30" i="1"/>
  <c r="PK30" i="1"/>
  <c r="PE30" i="1"/>
  <c r="PW30" i="1"/>
  <c r="PG30" i="1"/>
  <c r="OM30" i="1"/>
  <c r="OO30" i="1"/>
  <c r="PC30" i="1"/>
  <c r="OS30" i="1"/>
  <c r="NW30" i="1"/>
  <c r="OK30" i="1"/>
  <c r="NS30" i="1"/>
  <c r="NU30" i="1"/>
  <c r="NC30" i="1"/>
  <c r="MM30" i="1"/>
  <c r="NA30" i="1"/>
  <c r="LR30" i="1"/>
  <c r="LS30" i="1" s="1"/>
  <c r="NI30" i="1"/>
  <c r="MI30" i="1"/>
  <c r="MK30" i="1"/>
  <c r="LQ30" i="1"/>
  <c r="NE30" i="1"/>
  <c r="MQ30" i="1"/>
  <c r="LT30" i="1"/>
  <c r="LU30" i="1" s="1"/>
  <c r="LY30" i="1"/>
  <c r="LC30" i="1"/>
  <c r="KY30" i="1"/>
  <c r="KZ30" i="1"/>
  <c r="LA30" i="1" s="1"/>
  <c r="KO30" i="1"/>
  <c r="KK30" i="1"/>
  <c r="KI30" i="1"/>
  <c r="KF30" i="1"/>
  <c r="KG30" i="1" s="1"/>
  <c r="JW30" i="1"/>
  <c r="JS30" i="1"/>
  <c r="JQ30" i="1"/>
  <c r="IY30" i="1"/>
  <c r="IM30" i="1"/>
  <c r="HU30" i="1"/>
  <c r="HQ30" i="1"/>
  <c r="HO30" i="1"/>
  <c r="HM30" i="1"/>
  <c r="JE30" i="1"/>
  <c r="IW30" i="1"/>
  <c r="II30" i="1"/>
  <c r="IG30" i="1"/>
  <c r="IE30" i="1"/>
  <c r="HC30" i="1"/>
  <c r="GY30" i="1"/>
  <c r="JA30" i="1"/>
  <c r="GU30" i="1"/>
  <c r="GW30" i="1"/>
  <c r="GK30" i="1"/>
  <c r="GG30" i="1"/>
  <c r="GE30" i="1"/>
  <c r="GC30" i="1"/>
  <c r="PU47" i="1"/>
  <c r="QI47" i="1"/>
  <c r="PW47" i="1"/>
  <c r="PY47" i="1"/>
  <c r="PE47" i="1"/>
  <c r="PG47" i="1"/>
  <c r="OM47" i="1"/>
  <c r="OO47" i="1"/>
  <c r="PC47" i="1"/>
  <c r="PK47" i="1"/>
  <c r="NU47" i="1"/>
  <c r="OK47" i="1"/>
  <c r="OS47" i="1"/>
  <c r="NS47" i="1"/>
  <c r="NW47" i="1"/>
  <c r="NC47" i="1"/>
  <c r="NE47" i="1"/>
  <c r="MI47" i="1"/>
  <c r="MM47" i="1"/>
  <c r="LT47" i="1"/>
  <c r="LU47" i="1" s="1"/>
  <c r="NI47" i="1"/>
  <c r="MQ47" i="1"/>
  <c r="LY47" i="1"/>
  <c r="LC47" i="1"/>
  <c r="LQ47" i="1"/>
  <c r="MK47" i="1"/>
  <c r="LR47" i="1"/>
  <c r="LS47" i="1" s="1"/>
  <c r="NA47" i="1"/>
  <c r="KY47" i="1"/>
  <c r="KZ47" i="1"/>
  <c r="LA47" i="1" s="1"/>
  <c r="JW47" i="1"/>
  <c r="JS47" i="1"/>
  <c r="JQ47" i="1"/>
  <c r="IY47" i="1"/>
  <c r="IM47" i="1"/>
  <c r="KO47" i="1"/>
  <c r="KK47" i="1"/>
  <c r="KF47" i="1"/>
  <c r="KG47" i="1" s="1"/>
  <c r="KI47" i="1"/>
  <c r="II47" i="1"/>
  <c r="IG47" i="1"/>
  <c r="IE47" i="1"/>
  <c r="JE47" i="1"/>
  <c r="JA47" i="1"/>
  <c r="IW47" i="1"/>
  <c r="HU47" i="1"/>
  <c r="HQ47" i="1"/>
  <c r="HO47" i="1"/>
  <c r="HM47" i="1"/>
  <c r="HC47" i="1"/>
  <c r="GY47" i="1"/>
  <c r="GK47" i="1"/>
  <c r="GG47" i="1"/>
  <c r="GE47" i="1"/>
  <c r="GC47" i="1"/>
  <c r="GU47" i="1"/>
  <c r="GW47" i="1"/>
  <c r="PU26" i="1"/>
  <c r="PY26" i="1"/>
  <c r="QI26" i="1"/>
  <c r="OM26" i="1"/>
  <c r="PE26" i="1"/>
  <c r="PG26" i="1"/>
  <c r="OO26" i="1"/>
  <c r="NS26" i="1"/>
  <c r="NU26" i="1"/>
  <c r="PC26" i="1"/>
  <c r="NE26" i="1"/>
  <c r="LQ26" i="1"/>
  <c r="LR26" i="1"/>
  <c r="LS26" i="1" s="1"/>
  <c r="NC26" i="1"/>
  <c r="MK26" i="1"/>
  <c r="MM26" i="1"/>
  <c r="LC26" i="1"/>
  <c r="LT26" i="1"/>
  <c r="LU26" i="1" s="1"/>
  <c r="LY26" i="1"/>
  <c r="KZ26" i="1"/>
  <c r="LA26" i="1" s="1"/>
  <c r="MI26" i="1"/>
  <c r="KO26" i="1"/>
  <c r="KI26" i="1"/>
  <c r="KF26" i="1"/>
  <c r="KG26" i="1" s="1"/>
  <c r="JS26" i="1"/>
  <c r="JQ26" i="1"/>
  <c r="JA26" i="1"/>
  <c r="IM26" i="1"/>
  <c r="IE26" i="1"/>
  <c r="HU26" i="1"/>
  <c r="HQ26" i="1"/>
  <c r="HM26" i="1"/>
  <c r="GU26" i="1"/>
  <c r="GK26" i="1"/>
  <c r="GG26" i="1"/>
  <c r="HC26" i="1"/>
  <c r="PU42" i="1"/>
  <c r="QI42" i="1"/>
  <c r="PY42" i="1"/>
  <c r="PE42" i="1"/>
  <c r="PC42" i="1"/>
  <c r="PG42" i="1"/>
  <c r="PK42" i="1"/>
  <c r="OO42" i="1"/>
  <c r="NU42" i="1"/>
  <c r="NW42" i="1"/>
  <c r="NS42" i="1"/>
  <c r="NI42" i="1"/>
  <c r="NC42" i="1"/>
  <c r="MM42" i="1"/>
  <c r="LR42" i="1"/>
  <c r="LS42" i="1" s="1"/>
  <c r="NE42" i="1"/>
  <c r="LT42" i="1"/>
  <c r="LU42" i="1" s="1"/>
  <c r="MQ42" i="1"/>
  <c r="LQ42" i="1"/>
  <c r="KZ42" i="1"/>
  <c r="LA42" i="1" s="1"/>
  <c r="LC42" i="1"/>
  <c r="NA42" i="1"/>
  <c r="MK42" i="1"/>
  <c r="KO42" i="1"/>
  <c r="KI42" i="1"/>
  <c r="KF42" i="1"/>
  <c r="KG42" i="1" s="1"/>
  <c r="JW42" i="1"/>
  <c r="JS42" i="1"/>
  <c r="JQ42" i="1"/>
  <c r="JA42" i="1"/>
  <c r="IY42" i="1"/>
  <c r="IM42" i="1"/>
  <c r="II42" i="1"/>
  <c r="IE42" i="1"/>
  <c r="HC42" i="1"/>
  <c r="GY42" i="1"/>
  <c r="HU42" i="1"/>
  <c r="HQ42" i="1"/>
  <c r="HM42" i="1"/>
  <c r="GK42" i="1"/>
  <c r="GG42" i="1"/>
  <c r="GC42" i="1"/>
  <c r="GU42" i="1"/>
  <c r="GW42" i="1"/>
  <c r="QI27" i="1"/>
  <c r="PW27" i="1"/>
  <c r="PU27" i="1"/>
  <c r="PE27" i="1"/>
  <c r="PY27" i="1"/>
  <c r="PG27" i="1"/>
  <c r="OS27" i="1"/>
  <c r="NS27" i="1"/>
  <c r="NU27" i="1"/>
  <c r="OM27" i="1"/>
  <c r="NW27" i="1"/>
  <c r="OO27" i="1"/>
  <c r="NI27" i="1"/>
  <c r="NA27" i="1"/>
  <c r="NE27" i="1"/>
  <c r="MK27" i="1"/>
  <c r="LQ27" i="1"/>
  <c r="LT27" i="1"/>
  <c r="LU27" i="1" s="1"/>
  <c r="MQ27" i="1"/>
  <c r="KZ27" i="1"/>
  <c r="LA27" i="1" s="1"/>
  <c r="KY27" i="1"/>
  <c r="LR27" i="1"/>
  <c r="LS27" i="1" s="1"/>
  <c r="MM27" i="1"/>
  <c r="KO27" i="1"/>
  <c r="KI27" i="1"/>
  <c r="KF27" i="1"/>
  <c r="KG27" i="1" s="1"/>
  <c r="JW27" i="1"/>
  <c r="JS27" i="1"/>
  <c r="JQ27" i="1"/>
  <c r="JA27" i="1"/>
  <c r="IY27" i="1"/>
  <c r="IM27" i="1"/>
  <c r="II27" i="1"/>
  <c r="IG27" i="1"/>
  <c r="IE27" i="1"/>
  <c r="HC27" i="1"/>
  <c r="GY27" i="1"/>
  <c r="GW27" i="1"/>
  <c r="HU27" i="1"/>
  <c r="HQ27" i="1"/>
  <c r="HO27" i="1"/>
  <c r="GU27" i="1"/>
  <c r="GC27" i="1"/>
  <c r="GE27" i="1"/>
  <c r="EY11" i="1"/>
  <c r="FQ11" i="1"/>
  <c r="FM40" i="1"/>
  <c r="FO40" i="1"/>
  <c r="EY19" i="1"/>
  <c r="FQ19" i="1"/>
  <c r="EY15" i="1"/>
  <c r="FQ15" i="1"/>
  <c r="EY16" i="1"/>
  <c r="FQ16" i="1"/>
  <c r="FO47" i="1"/>
  <c r="FM47" i="1"/>
  <c r="FO27" i="1"/>
  <c r="FM24" i="1"/>
  <c r="FO24" i="1"/>
  <c r="FM20" i="1"/>
  <c r="FO20" i="1"/>
  <c r="EY23" i="1"/>
  <c r="FQ23" i="1"/>
  <c r="FO31" i="1"/>
  <c r="FM31" i="1"/>
  <c r="FM34" i="1"/>
  <c r="FO34" i="1"/>
  <c r="FQ30" i="1"/>
  <c r="FO14" i="1"/>
  <c r="FM14" i="1"/>
  <c r="FM26" i="1"/>
  <c r="EY24" i="1"/>
  <c r="FQ24" i="1"/>
  <c r="EY26" i="1"/>
  <c r="FQ26" i="1"/>
  <c r="EY42" i="1"/>
  <c r="FQ42" i="1"/>
  <c r="EY46" i="1"/>
  <c r="FQ46" i="1"/>
  <c r="EY22" i="1"/>
  <c r="FQ22" i="1"/>
  <c r="FM22" i="1"/>
  <c r="FO22" i="1"/>
  <c r="FO38" i="1"/>
  <c r="FM38" i="1"/>
  <c r="FM9" i="1"/>
  <c r="FS9" i="1"/>
  <c r="FO9" i="1"/>
  <c r="FO33" i="1"/>
  <c r="FO23" i="1"/>
  <c r="FM23" i="1"/>
  <c r="EY34" i="1"/>
  <c r="FM30" i="1"/>
  <c r="FO30" i="1"/>
  <c r="EY31" i="1"/>
  <c r="FQ31" i="1"/>
  <c r="EY29" i="1"/>
  <c r="FO29" i="1"/>
  <c r="FM29" i="1"/>
  <c r="FO46" i="1"/>
  <c r="FM46" i="1"/>
  <c r="FM17" i="1"/>
  <c r="FO41" i="1"/>
  <c r="FM41" i="1"/>
  <c r="FM35" i="1"/>
  <c r="EY17" i="1"/>
  <c r="FQ17" i="1"/>
  <c r="FM19" i="1"/>
  <c r="EY25" i="1"/>
  <c r="FQ25" i="1"/>
  <c r="EY32" i="1"/>
  <c r="EY38" i="1"/>
  <c r="FQ38" i="1"/>
  <c r="FO18" i="1"/>
  <c r="FM18" i="1"/>
  <c r="EY14" i="1"/>
  <c r="FQ14" i="1"/>
  <c r="FM42" i="1"/>
  <c r="EY33" i="1"/>
  <c r="FQ33" i="1"/>
  <c r="EY13" i="1"/>
  <c r="FQ13" i="1"/>
  <c r="EY39" i="1"/>
  <c r="FQ39" i="1"/>
  <c r="EY41" i="1"/>
  <c r="FQ41" i="1"/>
  <c r="EY20" i="1"/>
  <c r="FQ20" i="1"/>
  <c r="EY21" i="1"/>
  <c r="FQ21" i="1"/>
  <c r="EY37" i="1"/>
  <c r="FQ37" i="1"/>
  <c r="FM37" i="1"/>
  <c r="FO37" i="1"/>
  <c r="FM8" i="1"/>
  <c r="FS8" i="1"/>
  <c r="FO8" i="1"/>
  <c r="FM25" i="1"/>
  <c r="FO25" i="1"/>
  <c r="FO12" i="1"/>
  <c r="FM12" i="1"/>
  <c r="EY7" i="1"/>
  <c r="EY50" i="1" s="1"/>
  <c r="FQ7" i="1"/>
  <c r="FS7" i="1"/>
  <c r="FM7" i="1"/>
  <c r="FO7" i="1"/>
  <c r="FO10" i="1"/>
  <c r="FM10" i="1"/>
  <c r="FS10" i="1"/>
  <c r="FQ8" i="1"/>
  <c r="FM39" i="1"/>
  <c r="FO39" i="1"/>
  <c r="EY47" i="1"/>
  <c r="FQ47" i="1"/>
  <c r="EY43" i="1"/>
  <c r="FQ43" i="1"/>
  <c r="EY28" i="1"/>
  <c r="FQ28" i="1"/>
  <c r="EY45" i="1"/>
  <c r="FQ45" i="1"/>
  <c r="FM45" i="1"/>
  <c r="FO45" i="1"/>
  <c r="FM16" i="1"/>
  <c r="FO16" i="1"/>
  <c r="FM32" i="1"/>
  <c r="FO32" i="1"/>
  <c r="FS11" i="1"/>
  <c r="FM11" i="1"/>
  <c r="FO11" i="1"/>
  <c r="FO43" i="1"/>
  <c r="EF7" i="1"/>
  <c r="EW7" i="1"/>
  <c r="EU7" i="1"/>
  <c r="ES7" i="1"/>
  <c r="FA7" i="1"/>
  <c r="EF10" i="1"/>
  <c r="FA10" i="1"/>
  <c r="EW10" i="1"/>
  <c r="EU10" i="1"/>
  <c r="ES10" i="1"/>
  <c r="EF18" i="1"/>
  <c r="EW18" i="1"/>
  <c r="EU18" i="1"/>
  <c r="ES18" i="1"/>
  <c r="EF30" i="1"/>
  <c r="EW30" i="1"/>
  <c r="EU30" i="1"/>
  <c r="ES30" i="1"/>
  <c r="FA30" i="1"/>
  <c r="EF26" i="1"/>
  <c r="EW26" i="1"/>
  <c r="ES26" i="1"/>
  <c r="EF22" i="1"/>
  <c r="ES22" i="1"/>
  <c r="FA22" i="1"/>
  <c r="EU22" i="1"/>
  <c r="EW22" i="1"/>
  <c r="EF9" i="1"/>
  <c r="FA9" i="1"/>
  <c r="EW9" i="1"/>
  <c r="EU9" i="1"/>
  <c r="ES9" i="1"/>
  <c r="EF33" i="1"/>
  <c r="FA33" i="1"/>
  <c r="EU33" i="1"/>
  <c r="ES33" i="1"/>
  <c r="EF29" i="1"/>
  <c r="ES29" i="1"/>
  <c r="FA29" i="1"/>
  <c r="EU29" i="1"/>
  <c r="EW29" i="1"/>
  <c r="EF46" i="1"/>
  <c r="EW46" i="1"/>
  <c r="EU46" i="1"/>
  <c r="ES46" i="1"/>
  <c r="FA46" i="1"/>
  <c r="EF17" i="1"/>
  <c r="FA17" i="1"/>
  <c r="ES17" i="1"/>
  <c r="EF41" i="1"/>
  <c r="FA41" i="1"/>
  <c r="EW41" i="1"/>
  <c r="EU41" i="1"/>
  <c r="ES41" i="1"/>
  <c r="EF35" i="1"/>
  <c r="FA35" i="1"/>
  <c r="EU35" i="1"/>
  <c r="ES35" i="1"/>
  <c r="EF31" i="1"/>
  <c r="EW31" i="1"/>
  <c r="EU31" i="1"/>
  <c r="ES31" i="1"/>
  <c r="FA31" i="1"/>
  <c r="EF39" i="1"/>
  <c r="EW39" i="1"/>
  <c r="EU39" i="1"/>
  <c r="ES39" i="1"/>
  <c r="FA39" i="1"/>
  <c r="EF47" i="1"/>
  <c r="EW47" i="1"/>
  <c r="EU47" i="1"/>
  <c r="ES47" i="1"/>
  <c r="FA47" i="1"/>
  <c r="EF27" i="1"/>
  <c r="FA27" i="1"/>
  <c r="EU27" i="1"/>
  <c r="ES27" i="1"/>
  <c r="EF38" i="1"/>
  <c r="EW38" i="1"/>
  <c r="EU38" i="1"/>
  <c r="ES38" i="1"/>
  <c r="FA38" i="1"/>
  <c r="EF37" i="1"/>
  <c r="ES37" i="1"/>
  <c r="FA37" i="1"/>
  <c r="EW37" i="1"/>
  <c r="EU37" i="1"/>
  <c r="EF8" i="1"/>
  <c r="EW8" i="1"/>
  <c r="EU8" i="1"/>
  <c r="ES8" i="1"/>
  <c r="FA8" i="1"/>
  <c r="EF25" i="1"/>
  <c r="FA25" i="1"/>
  <c r="EW25" i="1"/>
  <c r="EU25" i="1"/>
  <c r="ES25" i="1"/>
  <c r="EF12" i="1"/>
  <c r="FA12" i="1"/>
  <c r="ES12" i="1"/>
  <c r="EU12" i="1"/>
  <c r="EW12" i="1"/>
  <c r="EF15" i="1"/>
  <c r="ES15" i="1"/>
  <c r="FA15" i="1"/>
  <c r="EF23" i="1"/>
  <c r="EW23" i="1"/>
  <c r="EU23" i="1"/>
  <c r="ES23" i="1"/>
  <c r="FA23" i="1"/>
  <c r="EF34" i="1"/>
  <c r="EW34" i="1"/>
  <c r="EF14" i="1"/>
  <c r="ES14" i="1"/>
  <c r="EW14" i="1"/>
  <c r="EU14" i="1"/>
  <c r="EF42" i="1"/>
  <c r="EW42" i="1"/>
  <c r="ES42" i="1"/>
  <c r="EF45" i="1"/>
  <c r="ES45" i="1"/>
  <c r="FA45" i="1"/>
  <c r="EU45" i="1"/>
  <c r="EW45" i="1"/>
  <c r="EF16" i="1"/>
  <c r="EW16" i="1"/>
  <c r="EU16" i="1"/>
  <c r="EF32" i="1"/>
  <c r="FA32" i="1"/>
  <c r="EW32" i="1"/>
  <c r="EU32" i="1"/>
  <c r="ES32" i="1"/>
  <c r="EF11" i="1"/>
  <c r="FA11" i="1"/>
  <c r="EW11" i="1"/>
  <c r="EU11" i="1"/>
  <c r="ES11" i="1"/>
  <c r="EF43" i="1"/>
  <c r="FA43" i="1"/>
  <c r="ES43" i="1"/>
  <c r="EF24" i="1"/>
  <c r="EW24" i="1"/>
  <c r="EU24" i="1"/>
  <c r="ES24" i="1"/>
  <c r="FA24" i="1"/>
  <c r="EF40" i="1"/>
  <c r="FA40" i="1"/>
  <c r="EW40" i="1"/>
  <c r="EU40" i="1"/>
  <c r="ES40" i="1"/>
  <c r="EF19" i="1"/>
  <c r="FA19" i="1"/>
  <c r="EW19" i="1"/>
  <c r="ES19" i="1"/>
  <c r="EF20" i="1"/>
  <c r="FA20" i="1"/>
  <c r="EW20" i="1"/>
  <c r="ES20" i="1"/>
  <c r="EU20" i="1"/>
  <c r="EB19" i="1"/>
  <c r="EQ19" i="1"/>
  <c r="EB23" i="1"/>
  <c r="EO23" i="1"/>
  <c r="EB38" i="1"/>
  <c r="EQ38" i="1"/>
  <c r="EB16" i="1"/>
  <c r="EQ16" i="1"/>
  <c r="EO16" i="1"/>
  <c r="EB30" i="1"/>
  <c r="EQ30" i="1"/>
  <c r="EO30" i="1"/>
  <c r="EB24" i="1"/>
  <c r="EQ24" i="1"/>
  <c r="EO24" i="1"/>
  <c r="EB26" i="1"/>
  <c r="EQ26" i="1"/>
  <c r="EO26" i="1"/>
  <c r="EB42" i="1"/>
  <c r="EQ42" i="1"/>
  <c r="EB46" i="1"/>
  <c r="EQ46" i="1"/>
  <c r="EO46" i="1"/>
  <c r="EB22" i="1"/>
  <c r="EO22" i="1"/>
  <c r="EQ22" i="1"/>
  <c r="EQ8" i="1"/>
  <c r="EO8" i="1"/>
  <c r="EB15" i="1"/>
  <c r="EQ15" i="1"/>
  <c r="EO15" i="1"/>
  <c r="EB14" i="1"/>
  <c r="EO14" i="1"/>
  <c r="EQ14" i="1"/>
  <c r="EB31" i="1"/>
  <c r="EQ31" i="1"/>
  <c r="EO31" i="1"/>
  <c r="EB29" i="1"/>
  <c r="EQ29" i="1"/>
  <c r="EB25" i="1"/>
  <c r="EQ25" i="1"/>
  <c r="EO25" i="1"/>
  <c r="EB32" i="1"/>
  <c r="EQ32" i="1"/>
  <c r="EO32" i="1"/>
  <c r="EB34" i="1"/>
  <c r="EQ34" i="1"/>
  <c r="EB33" i="1"/>
  <c r="EQ33" i="1"/>
  <c r="EO33" i="1"/>
  <c r="EB13" i="1"/>
  <c r="EQ13" i="1"/>
  <c r="EO13" i="1"/>
  <c r="EB39" i="1"/>
  <c r="EO39" i="1"/>
  <c r="EB41" i="1"/>
  <c r="EQ41" i="1"/>
  <c r="EB20" i="1"/>
  <c r="EQ20" i="1"/>
  <c r="EO20" i="1"/>
  <c r="EB21" i="1"/>
  <c r="EQ21" i="1"/>
  <c r="EO21" i="1"/>
  <c r="EB37" i="1"/>
  <c r="EQ37" i="1"/>
  <c r="EB47" i="1"/>
  <c r="EQ47" i="1"/>
  <c r="EO47" i="1"/>
  <c r="EB43" i="1"/>
  <c r="EO43" i="1"/>
  <c r="EB28" i="1"/>
  <c r="EQ28" i="1"/>
  <c r="EO28" i="1"/>
  <c r="EB45" i="1"/>
  <c r="EO45" i="1"/>
  <c r="EQ45" i="1"/>
  <c r="EB17" i="1"/>
  <c r="EQ17" i="1"/>
  <c r="EB11" i="1"/>
  <c r="EQ11" i="1"/>
  <c r="EO11" i="1"/>
  <c r="EQ7" i="1"/>
  <c r="EO7" i="1"/>
  <c r="EO50" i="1" s="1"/>
  <c r="EO57" i="1" s="1"/>
  <c r="ED57" i="1"/>
  <c r="EB7" i="1"/>
  <c r="EJ9" i="1"/>
  <c r="EJ7" i="1"/>
  <c r="EB8" i="1"/>
  <c r="EH9" i="1"/>
  <c r="HU50" i="1" l="1"/>
  <c r="EY57" i="1"/>
  <c r="PU50" i="1"/>
  <c r="PU57" i="1" s="1"/>
  <c r="PW50" i="1"/>
  <c r="PW57" i="1" s="1"/>
  <c r="PY50" i="1"/>
  <c r="PY57" i="1" s="1"/>
  <c r="QA50" i="1"/>
  <c r="QA57" i="1" s="1"/>
  <c r="QC50" i="1"/>
  <c r="QC57" i="1" s="1"/>
  <c r="QI50" i="1"/>
  <c r="QI57" i="1" s="1"/>
  <c r="PQ50" i="1"/>
  <c r="PQ57" i="1" s="1"/>
  <c r="PS50" i="1"/>
  <c r="PS57" i="1" s="1"/>
  <c r="QG50" i="1"/>
  <c r="QG57" i="1" s="1"/>
  <c r="PO50" i="1"/>
  <c r="PO57" i="1" s="1"/>
  <c r="GC50" i="1"/>
  <c r="GC57" i="1" s="1"/>
  <c r="GG50" i="1"/>
  <c r="GG57" i="1" s="1"/>
  <c r="GU50" i="1"/>
  <c r="GU57" i="1" s="1"/>
  <c r="IY50" i="1"/>
  <c r="HC50" i="1"/>
  <c r="HC57" i="1" s="1"/>
  <c r="JE50" i="1"/>
  <c r="IG50" i="1"/>
  <c r="IG57" i="1" s="1"/>
  <c r="HM50" i="1"/>
  <c r="HM57" i="1" s="1"/>
  <c r="JQ50" i="1"/>
  <c r="JQ57" i="1" s="1"/>
  <c r="LG50" i="1"/>
  <c r="LG57" i="1" s="1"/>
  <c r="KI50" i="1"/>
  <c r="KI57" i="1" s="1"/>
  <c r="KO50" i="1"/>
  <c r="KO57" i="1" s="1"/>
  <c r="LQ50" i="1"/>
  <c r="LQ57" i="1" s="1"/>
  <c r="KY50" i="1"/>
  <c r="KY57" i="1" s="1"/>
  <c r="MM50" i="1"/>
  <c r="MM57" i="1" s="1"/>
  <c r="LC50" i="1"/>
  <c r="LC57" i="1" s="1"/>
  <c r="NW50" i="1"/>
  <c r="NW57" i="1" s="1"/>
  <c r="NI50" i="1"/>
  <c r="NI57" i="1" s="1"/>
  <c r="OA50" i="1"/>
  <c r="OA57" i="1" s="1"/>
  <c r="PK50" i="1"/>
  <c r="PK57" i="1" s="1"/>
  <c r="PG50" i="1"/>
  <c r="PG57" i="1" s="1"/>
  <c r="PE50" i="1"/>
  <c r="PE57" i="1" s="1"/>
  <c r="NE50" i="1"/>
  <c r="NE57" i="1" s="1"/>
  <c r="LA50" i="1"/>
  <c r="LA57" i="1" s="1"/>
  <c r="FW50" i="1"/>
  <c r="FW57" i="1" s="1"/>
  <c r="GA50" i="1"/>
  <c r="GA57" i="1" s="1"/>
  <c r="IS50" i="1"/>
  <c r="IS57" i="1" s="1"/>
  <c r="GO50" i="1"/>
  <c r="GO57" i="1" s="1"/>
  <c r="GS50" i="1"/>
  <c r="GS57" i="1" s="1"/>
  <c r="IQ50" i="1"/>
  <c r="IC50" i="1"/>
  <c r="IC57" i="1" s="1"/>
  <c r="IU50" i="1"/>
  <c r="HG50" i="1"/>
  <c r="HG57" i="1" s="1"/>
  <c r="HK50" i="1"/>
  <c r="HK57" i="1" s="1"/>
  <c r="JI50" i="1"/>
  <c r="JI57" i="1" s="1"/>
  <c r="JM50" i="1"/>
  <c r="JM57" i="1" s="1"/>
  <c r="MC50" i="1"/>
  <c r="MC57" i="1" s="1"/>
  <c r="KC50" i="1"/>
  <c r="KC57" i="1" s="1"/>
  <c r="KM50" i="1"/>
  <c r="KM57" i="1" s="1"/>
  <c r="ME50" i="1"/>
  <c r="ME57" i="1" s="1"/>
  <c r="LM50" i="1"/>
  <c r="LM57" i="1" s="1"/>
  <c r="KU50" i="1"/>
  <c r="KU57" i="1" s="1"/>
  <c r="KW50" i="1"/>
  <c r="KW57" i="1" s="1"/>
  <c r="MO50" i="1"/>
  <c r="MO57" i="1" s="1"/>
  <c r="NO50" i="1"/>
  <c r="NO57" i="1" s="1"/>
  <c r="MY50" i="1"/>
  <c r="MY57" i="1" s="1"/>
  <c r="NY50" i="1"/>
  <c r="NY57" i="1" s="1"/>
  <c r="PA50" i="1"/>
  <c r="PA57" i="1" s="1"/>
  <c r="OE50" i="1"/>
  <c r="OE57" i="1" s="1"/>
  <c r="EM50" i="1"/>
  <c r="EM57" i="1" s="1"/>
  <c r="FE50" i="1"/>
  <c r="FE57" i="1" s="1"/>
  <c r="FK50" i="1"/>
  <c r="FK57" i="1" s="1"/>
  <c r="ES50" i="1"/>
  <c r="ES57" i="1" s="1"/>
  <c r="EW50" i="1"/>
  <c r="EW57" i="1" s="1"/>
  <c r="FO50" i="1"/>
  <c r="FO57" i="1" s="1"/>
  <c r="EQ50" i="1"/>
  <c r="EQ57" i="1" s="1"/>
  <c r="FA50" i="1"/>
  <c r="FA57" i="1" s="1"/>
  <c r="EU50" i="1"/>
  <c r="EU57" i="1" s="1"/>
  <c r="FM50" i="1"/>
  <c r="FM57" i="1" s="1"/>
  <c r="FQ50" i="1"/>
  <c r="FQ57" i="1" s="1"/>
  <c r="JA50" i="1"/>
  <c r="GE50" i="1"/>
  <c r="GE57" i="1" s="1"/>
  <c r="GK50" i="1"/>
  <c r="GK57" i="1" s="1"/>
  <c r="GW50" i="1"/>
  <c r="GW57" i="1" s="1"/>
  <c r="GY50" i="1"/>
  <c r="GY57" i="1" s="1"/>
  <c r="IW50" i="1"/>
  <c r="IE50" i="1"/>
  <c r="IE57" i="1" s="1"/>
  <c r="II50" i="1"/>
  <c r="II57" i="1" s="1"/>
  <c r="HO50" i="1"/>
  <c r="HO57" i="1" s="1"/>
  <c r="HU57" i="1"/>
  <c r="IM50" i="1"/>
  <c r="IM57" i="1" s="1"/>
  <c r="JS50" i="1"/>
  <c r="JS57" i="1" s="1"/>
  <c r="KG50" i="1"/>
  <c r="KG57" i="1" s="1"/>
  <c r="KK50" i="1"/>
  <c r="KK57" i="1" s="1"/>
  <c r="MI50" i="1"/>
  <c r="MI57" i="1" s="1"/>
  <c r="MK50" i="1"/>
  <c r="MK57" i="1" s="1"/>
  <c r="LS50" i="1"/>
  <c r="LS57" i="1" s="1"/>
  <c r="LU50" i="1"/>
  <c r="LU57" i="1" s="1"/>
  <c r="MQ50" i="1"/>
  <c r="MQ57" i="1" s="1"/>
  <c r="NA50" i="1"/>
  <c r="NA57" i="1" s="1"/>
  <c r="NS50" i="1"/>
  <c r="NS57" i="1" s="1"/>
  <c r="PC50" i="1"/>
  <c r="PC57" i="1" s="1"/>
  <c r="NU50" i="1"/>
  <c r="NU57" i="1" s="1"/>
  <c r="LY50" i="1"/>
  <c r="LY57" i="1" s="1"/>
  <c r="NC50" i="1"/>
  <c r="NC57" i="1" s="1"/>
  <c r="IA50" i="1"/>
  <c r="IA57" i="1" s="1"/>
  <c r="FY50" i="1"/>
  <c r="FY57" i="1" s="1"/>
  <c r="HS50" i="1"/>
  <c r="HS57" i="1" s="1"/>
  <c r="GI50" i="1"/>
  <c r="GI57" i="1" s="1"/>
  <c r="GQ50" i="1"/>
  <c r="GQ57" i="1" s="1"/>
  <c r="HA50" i="1"/>
  <c r="HA57" i="1" s="1"/>
  <c r="IK50" i="1"/>
  <c r="IK57" i="1" s="1"/>
  <c r="JC50" i="1"/>
  <c r="HI50" i="1"/>
  <c r="HI57" i="1" s="1"/>
  <c r="JU50" i="1"/>
  <c r="JU57" i="1" s="1"/>
  <c r="JK50" i="1"/>
  <c r="JK57" i="1" s="1"/>
  <c r="JO50" i="1"/>
  <c r="JO57" i="1" s="1"/>
  <c r="KA50" i="1"/>
  <c r="KA57" i="1" s="1"/>
  <c r="KE50" i="1"/>
  <c r="KE57" i="1" s="1"/>
  <c r="LK50" i="1"/>
  <c r="LK57" i="1" s="1"/>
  <c r="KS50" i="1"/>
  <c r="KS57" i="1" s="1"/>
  <c r="MG50" i="1"/>
  <c r="MG57" i="1" s="1"/>
  <c r="LO50" i="1"/>
  <c r="LO57" i="1" s="1"/>
  <c r="LE50" i="1"/>
  <c r="LE57" i="1" s="1"/>
  <c r="LW50" i="1"/>
  <c r="LW57" i="1" s="1"/>
  <c r="OY50" i="1"/>
  <c r="OY57" i="1" s="1"/>
  <c r="NQ50" i="1"/>
  <c r="NQ57" i="1" s="1"/>
  <c r="NG50" i="1"/>
  <c r="NG57" i="1" s="1"/>
  <c r="PI50" i="1"/>
  <c r="PI57" i="1" s="1"/>
  <c r="MW50" i="1"/>
  <c r="MW57" i="1" s="1"/>
  <c r="MU50" i="1"/>
  <c r="MU57" i="1" s="1"/>
  <c r="NM50" i="1"/>
  <c r="NM57" i="1" s="1"/>
  <c r="OW50" i="1"/>
  <c r="OW57" i="1" s="1"/>
  <c r="FI50" i="1"/>
  <c r="FI57" i="1" s="1"/>
  <c r="FG50" i="1"/>
  <c r="FG57" i="1" s="1"/>
  <c r="HY50" i="1"/>
  <c r="HY57" i="1" s="1"/>
  <c r="HQ50" i="1"/>
  <c r="HQ57" i="1" s="1"/>
  <c r="QJ7" i="1"/>
  <c r="QD7" i="1"/>
  <c r="PL7" i="1"/>
  <c r="OB7" i="1"/>
  <c r="NJ7" i="1"/>
  <c r="MR7" i="1"/>
  <c r="LH7" i="1"/>
  <c r="JX7" i="1"/>
  <c r="LZ7" i="1"/>
  <c r="KP7" i="1"/>
  <c r="JF7" i="1"/>
  <c r="IN7" i="1"/>
  <c r="HD7" i="1"/>
  <c r="HV7" i="1"/>
  <c r="GL7" i="1"/>
  <c r="FT7" i="1"/>
  <c r="FB7" i="1"/>
  <c r="QJ9" i="1"/>
  <c r="QK9" i="1" s="1"/>
  <c r="PL9" i="1"/>
  <c r="OB9" i="1"/>
  <c r="NJ9" i="1"/>
  <c r="NK9" i="1" s="1"/>
  <c r="MR9" i="1"/>
  <c r="LH9" i="1"/>
  <c r="JX9" i="1"/>
  <c r="JY9" i="1" s="1"/>
  <c r="LZ9" i="1"/>
  <c r="MA9" i="1" s="1"/>
  <c r="KP9" i="1"/>
  <c r="JF9" i="1"/>
  <c r="JG9" i="1" s="1"/>
  <c r="IN9" i="1"/>
  <c r="IO9" i="1" s="1"/>
  <c r="HD9" i="1"/>
  <c r="HE9" i="1" s="1"/>
  <c r="HV9" i="1"/>
  <c r="HW9" i="1" s="1"/>
  <c r="GL9" i="1"/>
  <c r="GM9" i="1" s="1"/>
  <c r="FT9" i="1"/>
  <c r="FB9" i="1"/>
  <c r="H165" i="1"/>
  <c r="JW24" i="1"/>
  <c r="JW50" i="1" s="1"/>
  <c r="JW57" i="1" s="1"/>
  <c r="JC57" i="1"/>
  <c r="EB57" i="1"/>
  <c r="IQ57" i="1"/>
  <c r="IU57" i="1"/>
  <c r="H253" i="1"/>
  <c r="IW57" i="1"/>
  <c r="JE57" i="1"/>
  <c r="IY57" i="1"/>
  <c r="JA57" i="1"/>
  <c r="FS12" i="1"/>
  <c r="EF57" i="1"/>
  <c r="EK9" i="1"/>
  <c r="EC58" i="1"/>
  <c r="NK48" i="1"/>
  <c r="QK48" i="1"/>
  <c r="HW48" i="1"/>
  <c r="GM48" i="1"/>
  <c r="KQ48" i="1"/>
  <c r="MA48" i="1"/>
  <c r="IO48" i="1"/>
  <c r="HE48" i="1"/>
  <c r="JY48" i="1"/>
  <c r="FU48" i="1"/>
  <c r="KQ9" i="1"/>
  <c r="FU9" i="1"/>
  <c r="EG8" i="1"/>
  <c r="EG10" i="1"/>
  <c r="EG11" i="1"/>
  <c r="EG12" i="1"/>
  <c r="EG13" i="1"/>
  <c r="EG14" i="1"/>
  <c r="EG15" i="1"/>
  <c r="EG16" i="1"/>
  <c r="EG17" i="1"/>
  <c r="EG18" i="1"/>
  <c r="EG19" i="1"/>
  <c r="EG20" i="1"/>
  <c r="EG21" i="1"/>
  <c r="EG22" i="1"/>
  <c r="EG23" i="1"/>
  <c r="EG24" i="1"/>
  <c r="EG25" i="1"/>
  <c r="EG26" i="1"/>
  <c r="EG27" i="1"/>
  <c r="EG28" i="1"/>
  <c r="EG29" i="1"/>
  <c r="EG30" i="1"/>
  <c r="EG31" i="1"/>
  <c r="EG32" i="1"/>
  <c r="EG33" i="1"/>
  <c r="EG34" i="1"/>
  <c r="EG35" i="1"/>
  <c r="EG36" i="1"/>
  <c r="EG37" i="1"/>
  <c r="EG38" i="1"/>
  <c r="EG39" i="1"/>
  <c r="EG40" i="1"/>
  <c r="EG41" i="1"/>
  <c r="EG42" i="1"/>
  <c r="EG43" i="1"/>
  <c r="EG44" i="1"/>
  <c r="EG45" i="1"/>
  <c r="EG46" i="1"/>
  <c r="EG47" i="1"/>
  <c r="EH47" i="1" s="1"/>
  <c r="DR6" i="1"/>
  <c r="HW7" i="1" l="1"/>
  <c r="H254" i="1"/>
  <c r="H255" i="1" s="1"/>
  <c r="PK58" i="1"/>
  <c r="JV58" i="1"/>
  <c r="NZ58" i="1"/>
  <c r="KN58" i="1"/>
  <c r="GH58" i="1"/>
  <c r="NH58" i="1"/>
  <c r="JD58" i="1"/>
  <c r="HR58" i="1"/>
  <c r="LX58" i="1"/>
  <c r="OR58" i="1"/>
  <c r="QB58" i="1"/>
  <c r="LF58" i="1"/>
  <c r="QH58" i="1"/>
  <c r="MP58" i="1"/>
  <c r="IL58" i="1"/>
  <c r="GZ58" i="1"/>
  <c r="EZ58" i="1"/>
  <c r="FS13" i="1"/>
  <c r="EF58" i="1"/>
  <c r="QL7" i="1"/>
  <c r="EJ16" i="1"/>
  <c r="EJ47" i="1"/>
  <c r="EJ38" i="1"/>
  <c r="EJ23" i="1"/>
  <c r="EJ45" i="1"/>
  <c r="EJ44" i="1"/>
  <c r="EJ13" i="1"/>
  <c r="EJ24" i="1"/>
  <c r="EJ15" i="1"/>
  <c r="EJ37" i="1"/>
  <c r="EJ14" i="1"/>
  <c r="EJ21" i="1"/>
  <c r="EJ35" i="1"/>
  <c r="EJ12" i="1"/>
  <c r="EJ42" i="1"/>
  <c r="EJ34" i="1"/>
  <c r="EJ19" i="1"/>
  <c r="EJ11" i="1"/>
  <c r="EJ39" i="1"/>
  <c r="EJ29" i="1"/>
  <c r="EJ36" i="1"/>
  <c r="EJ27" i="1"/>
  <c r="EJ41" i="1"/>
  <c r="EJ33" i="1"/>
  <c r="EJ26" i="1"/>
  <c r="EJ18" i="1"/>
  <c r="EJ10" i="1"/>
  <c r="EJ31" i="1"/>
  <c r="EJ46" i="1"/>
  <c r="EJ30" i="1"/>
  <c r="EJ22" i="1"/>
  <c r="EJ28" i="1"/>
  <c r="EJ43" i="1"/>
  <c r="EJ20" i="1"/>
  <c r="EJ40" i="1"/>
  <c r="EJ32" i="1"/>
  <c r="EJ25" i="1"/>
  <c r="EJ17" i="1"/>
  <c r="EJ8" i="1"/>
  <c r="QL48" i="1"/>
  <c r="FC48" i="1"/>
  <c r="QM48" i="1" s="1"/>
  <c r="FC9" i="1"/>
  <c r="QM9" i="1" s="1"/>
  <c r="QL9" i="1"/>
  <c r="EH10" i="1"/>
  <c r="EH46" i="1"/>
  <c r="EH30" i="1"/>
  <c r="EH43" i="1"/>
  <c r="EH39" i="1"/>
  <c r="EH35" i="1"/>
  <c r="EH31" i="1"/>
  <c r="EH27" i="1"/>
  <c r="EH24" i="1"/>
  <c r="EH20" i="1"/>
  <c r="EH16" i="1"/>
  <c r="EH12" i="1"/>
  <c r="EH42" i="1"/>
  <c r="EH19" i="1"/>
  <c r="EH15" i="1"/>
  <c r="EH11" i="1"/>
  <c r="EH34" i="1"/>
  <c r="EH23" i="1"/>
  <c r="EH45" i="1"/>
  <c r="EH41" i="1"/>
  <c r="EH37" i="1"/>
  <c r="EH33" i="1"/>
  <c r="EH29" i="1"/>
  <c r="EH26" i="1"/>
  <c r="EH22" i="1"/>
  <c r="EH18" i="1"/>
  <c r="EH14" i="1"/>
  <c r="EH38" i="1"/>
  <c r="EH44" i="1"/>
  <c r="EH40" i="1"/>
  <c r="EH36" i="1"/>
  <c r="EH32" i="1"/>
  <c r="EH28" i="1"/>
  <c r="EH25" i="1"/>
  <c r="EH21" i="1"/>
  <c r="EH17" i="1"/>
  <c r="EH13" i="1"/>
  <c r="EH8" i="1"/>
  <c r="QJ8" i="1" l="1"/>
  <c r="PL8" i="1"/>
  <c r="OB8" i="1"/>
  <c r="MR8" i="1"/>
  <c r="NJ8" i="1"/>
  <c r="NK8" i="1" s="1"/>
  <c r="LZ8" i="1"/>
  <c r="KP8" i="1"/>
  <c r="KQ8" i="1" s="1"/>
  <c r="LH8" i="1"/>
  <c r="JX8" i="1"/>
  <c r="JY8" i="1" s="1"/>
  <c r="JF8" i="1"/>
  <c r="HV8" i="1"/>
  <c r="GL8" i="1"/>
  <c r="IN8" i="1"/>
  <c r="IO8" i="1" s="1"/>
  <c r="HD8" i="1"/>
  <c r="FB8" i="1"/>
  <c r="FT8" i="1"/>
  <c r="FU8" i="1" s="1"/>
  <c r="QJ25" i="1"/>
  <c r="OB25" i="1"/>
  <c r="NJ25" i="1"/>
  <c r="MR25" i="1"/>
  <c r="LH25" i="1"/>
  <c r="JX25" i="1"/>
  <c r="JY25" i="1" s="1"/>
  <c r="LZ25" i="1"/>
  <c r="KP25" i="1"/>
  <c r="KQ25" i="1" s="1"/>
  <c r="JF25" i="1"/>
  <c r="IN25" i="1"/>
  <c r="IO25" i="1" s="1"/>
  <c r="HD25" i="1"/>
  <c r="HV25" i="1"/>
  <c r="HW25" i="1" s="1"/>
  <c r="GL25" i="1"/>
  <c r="FT25" i="1"/>
  <c r="FU25" i="1" s="1"/>
  <c r="FB25" i="1"/>
  <c r="QJ40" i="1"/>
  <c r="OB40" i="1"/>
  <c r="MR40" i="1"/>
  <c r="NJ40" i="1"/>
  <c r="NK40" i="1" s="1"/>
  <c r="LZ40" i="1"/>
  <c r="KP40" i="1"/>
  <c r="KQ40" i="1" s="1"/>
  <c r="LH40" i="1"/>
  <c r="JX40" i="1"/>
  <c r="JY40" i="1" s="1"/>
  <c r="JF40" i="1"/>
  <c r="HV40" i="1"/>
  <c r="HW40" i="1" s="1"/>
  <c r="GL40" i="1"/>
  <c r="IN40" i="1"/>
  <c r="IO40" i="1" s="1"/>
  <c r="HD40" i="1"/>
  <c r="FB40" i="1"/>
  <c r="FT40" i="1"/>
  <c r="FU40" i="1" s="1"/>
  <c r="QJ43" i="1"/>
  <c r="OB43" i="1"/>
  <c r="NJ43" i="1"/>
  <c r="MR43" i="1"/>
  <c r="LH43" i="1"/>
  <c r="JX43" i="1"/>
  <c r="LZ43" i="1"/>
  <c r="KP43" i="1"/>
  <c r="JF43" i="1"/>
  <c r="IN43" i="1"/>
  <c r="IO43" i="1" s="1"/>
  <c r="HD43" i="1"/>
  <c r="HV43" i="1"/>
  <c r="GL43" i="1"/>
  <c r="FT43" i="1"/>
  <c r="FU43" i="1" s="1"/>
  <c r="FB43" i="1"/>
  <c r="QJ22" i="1"/>
  <c r="OB22" i="1"/>
  <c r="MR22" i="1"/>
  <c r="NJ22" i="1"/>
  <c r="NK22" i="1" s="1"/>
  <c r="LZ22" i="1"/>
  <c r="KP22" i="1"/>
  <c r="KQ22" i="1" s="1"/>
  <c r="LH22" i="1"/>
  <c r="JX22" i="1"/>
  <c r="JY22" i="1" s="1"/>
  <c r="JF22" i="1"/>
  <c r="HV22" i="1"/>
  <c r="HW22" i="1" s="1"/>
  <c r="GL22" i="1"/>
  <c r="IN22" i="1"/>
  <c r="IO22" i="1" s="1"/>
  <c r="HD22" i="1"/>
  <c r="FB22" i="1"/>
  <c r="FT22" i="1"/>
  <c r="FU22" i="1" s="1"/>
  <c r="QJ46" i="1"/>
  <c r="OB46" i="1"/>
  <c r="MR46" i="1"/>
  <c r="NJ46" i="1"/>
  <c r="NK46" i="1" s="1"/>
  <c r="LZ46" i="1"/>
  <c r="KP46" i="1"/>
  <c r="KQ46" i="1" s="1"/>
  <c r="LH46" i="1"/>
  <c r="JX46" i="1"/>
  <c r="JY46" i="1" s="1"/>
  <c r="JF46" i="1"/>
  <c r="HV46" i="1"/>
  <c r="HW46" i="1" s="1"/>
  <c r="GL46" i="1"/>
  <c r="IN46" i="1"/>
  <c r="IO46" i="1" s="1"/>
  <c r="HD46" i="1"/>
  <c r="FB46" i="1"/>
  <c r="FT46" i="1"/>
  <c r="FU46" i="1" s="1"/>
  <c r="QJ10" i="1"/>
  <c r="OB10" i="1"/>
  <c r="MR10" i="1"/>
  <c r="NJ10" i="1"/>
  <c r="NK10" i="1" s="1"/>
  <c r="LZ10" i="1"/>
  <c r="KP10" i="1"/>
  <c r="KQ10" i="1" s="1"/>
  <c r="LH10" i="1"/>
  <c r="JX10" i="1"/>
  <c r="JY10" i="1" s="1"/>
  <c r="JF10" i="1"/>
  <c r="HV10" i="1"/>
  <c r="HW10" i="1" s="1"/>
  <c r="GL10" i="1"/>
  <c r="IN10" i="1"/>
  <c r="IO10" i="1" s="1"/>
  <c r="HD10" i="1"/>
  <c r="FB10" i="1"/>
  <c r="FC10" i="1" s="1"/>
  <c r="FT10" i="1"/>
  <c r="QJ26" i="1"/>
  <c r="OB26" i="1"/>
  <c r="MR26" i="1"/>
  <c r="NJ26" i="1"/>
  <c r="NK26" i="1" s="1"/>
  <c r="LZ26" i="1"/>
  <c r="KP26" i="1"/>
  <c r="KQ26" i="1" s="1"/>
  <c r="LH26" i="1"/>
  <c r="JX26" i="1"/>
  <c r="JY26" i="1" s="1"/>
  <c r="JF26" i="1"/>
  <c r="HV26" i="1"/>
  <c r="HW26" i="1" s="1"/>
  <c r="GL26" i="1"/>
  <c r="IN26" i="1"/>
  <c r="IO26" i="1" s="1"/>
  <c r="HD26" i="1"/>
  <c r="FB26" i="1"/>
  <c r="FT26" i="1"/>
  <c r="FU26" i="1" s="1"/>
  <c r="QJ41" i="1"/>
  <c r="OB41" i="1"/>
  <c r="NJ41" i="1"/>
  <c r="MR41" i="1"/>
  <c r="LH41" i="1"/>
  <c r="JX41" i="1"/>
  <c r="JY41" i="1" s="1"/>
  <c r="LZ41" i="1"/>
  <c r="KP41" i="1"/>
  <c r="KQ41" i="1" s="1"/>
  <c r="JF41" i="1"/>
  <c r="IN41" i="1"/>
  <c r="IO41" i="1" s="1"/>
  <c r="HD41" i="1"/>
  <c r="HV41" i="1"/>
  <c r="HW41" i="1" s="1"/>
  <c r="GL41" i="1"/>
  <c r="FT41" i="1"/>
  <c r="FU41" i="1" s="1"/>
  <c r="FB41" i="1"/>
  <c r="QJ27" i="1"/>
  <c r="OB27" i="1"/>
  <c r="NJ27" i="1"/>
  <c r="MR27" i="1"/>
  <c r="LH27" i="1"/>
  <c r="JX27" i="1"/>
  <c r="JY27" i="1" s="1"/>
  <c r="LZ27" i="1"/>
  <c r="KP27" i="1"/>
  <c r="KQ27" i="1" s="1"/>
  <c r="JF27" i="1"/>
  <c r="IN27" i="1"/>
  <c r="HD27" i="1"/>
  <c r="HV27" i="1"/>
  <c r="HW27" i="1" s="1"/>
  <c r="GL27" i="1"/>
  <c r="FT27" i="1"/>
  <c r="FU27" i="1" s="1"/>
  <c r="FB27" i="1"/>
  <c r="QJ36" i="1"/>
  <c r="OB36" i="1"/>
  <c r="MR36" i="1"/>
  <c r="NJ36" i="1"/>
  <c r="LZ36" i="1"/>
  <c r="KP36" i="1"/>
  <c r="KQ36" i="1" s="1"/>
  <c r="LH36" i="1"/>
  <c r="JX36" i="1"/>
  <c r="JY36" i="1" s="1"/>
  <c r="JF36" i="1"/>
  <c r="HV36" i="1"/>
  <c r="HW36" i="1" s="1"/>
  <c r="GL36" i="1"/>
  <c r="IN36" i="1"/>
  <c r="IO36" i="1" s="1"/>
  <c r="HD36" i="1"/>
  <c r="FB36" i="1"/>
  <c r="FT36" i="1"/>
  <c r="FU36" i="1" s="1"/>
  <c r="QJ39" i="1"/>
  <c r="OB39" i="1"/>
  <c r="NJ39" i="1"/>
  <c r="MR39" i="1"/>
  <c r="LH39" i="1"/>
  <c r="JX39" i="1"/>
  <c r="LZ39" i="1"/>
  <c r="KP39" i="1"/>
  <c r="KQ39" i="1" s="1"/>
  <c r="JF39" i="1"/>
  <c r="IN39" i="1"/>
  <c r="HD39" i="1"/>
  <c r="HV39" i="1"/>
  <c r="HW39" i="1" s="1"/>
  <c r="GL39" i="1"/>
  <c r="FT39" i="1"/>
  <c r="FU39" i="1" s="1"/>
  <c r="FB39" i="1"/>
  <c r="QJ19" i="1"/>
  <c r="OB19" i="1"/>
  <c r="NJ19" i="1"/>
  <c r="MR19" i="1"/>
  <c r="LH19" i="1"/>
  <c r="JX19" i="1"/>
  <c r="JY19" i="1" s="1"/>
  <c r="LZ19" i="1"/>
  <c r="KP19" i="1"/>
  <c r="KQ19" i="1" s="1"/>
  <c r="JF19" i="1"/>
  <c r="IN19" i="1"/>
  <c r="IO19" i="1" s="1"/>
  <c r="HD19" i="1"/>
  <c r="HV19" i="1"/>
  <c r="HW19" i="1" s="1"/>
  <c r="GL19" i="1"/>
  <c r="FT19" i="1"/>
  <c r="FU19" i="1" s="1"/>
  <c r="FB19" i="1"/>
  <c r="QJ42" i="1"/>
  <c r="OB42" i="1"/>
  <c r="MR42" i="1"/>
  <c r="NJ42" i="1"/>
  <c r="NK42" i="1" s="1"/>
  <c r="LZ42" i="1"/>
  <c r="KP42" i="1"/>
  <c r="KQ42" i="1" s="1"/>
  <c r="LH42" i="1"/>
  <c r="JX42" i="1"/>
  <c r="JY42" i="1" s="1"/>
  <c r="JF42" i="1"/>
  <c r="HV42" i="1"/>
  <c r="HW42" i="1" s="1"/>
  <c r="GL42" i="1"/>
  <c r="IN42" i="1"/>
  <c r="IO42" i="1" s="1"/>
  <c r="HD42" i="1"/>
  <c r="FB42" i="1"/>
  <c r="FT42" i="1"/>
  <c r="FU42" i="1" s="1"/>
  <c r="QJ35" i="1"/>
  <c r="OB35" i="1"/>
  <c r="NJ35" i="1"/>
  <c r="MR35" i="1"/>
  <c r="LH35" i="1"/>
  <c r="JX35" i="1"/>
  <c r="JY35" i="1" s="1"/>
  <c r="LZ35" i="1"/>
  <c r="KP35" i="1"/>
  <c r="KQ35" i="1" s="1"/>
  <c r="JF35" i="1"/>
  <c r="IN35" i="1"/>
  <c r="IO35" i="1" s="1"/>
  <c r="HD35" i="1"/>
  <c r="HV35" i="1"/>
  <c r="HW35" i="1" s="1"/>
  <c r="GL35" i="1"/>
  <c r="FT35" i="1"/>
  <c r="FU35" i="1" s="1"/>
  <c r="FB35" i="1"/>
  <c r="QJ37" i="1"/>
  <c r="OB37" i="1"/>
  <c r="NJ37" i="1"/>
  <c r="MR37" i="1"/>
  <c r="LH37" i="1"/>
  <c r="JX37" i="1"/>
  <c r="JY37" i="1" s="1"/>
  <c r="LZ37" i="1"/>
  <c r="KP37" i="1"/>
  <c r="JF37" i="1"/>
  <c r="IN37" i="1"/>
  <c r="HD37" i="1"/>
  <c r="HV37" i="1"/>
  <c r="GL37" i="1"/>
  <c r="FT37" i="1"/>
  <c r="FU37" i="1" s="1"/>
  <c r="FB37" i="1"/>
  <c r="QJ24" i="1"/>
  <c r="OB24" i="1"/>
  <c r="MR24" i="1"/>
  <c r="NJ24" i="1"/>
  <c r="NK24" i="1" s="1"/>
  <c r="LZ24" i="1"/>
  <c r="KP24" i="1"/>
  <c r="KQ24" i="1" s="1"/>
  <c r="LH24" i="1"/>
  <c r="JX24" i="1"/>
  <c r="JY24" i="1" s="1"/>
  <c r="JF24" i="1"/>
  <c r="HV24" i="1"/>
  <c r="GL24" i="1"/>
  <c r="IN24" i="1"/>
  <c r="IO24" i="1" s="1"/>
  <c r="HD24" i="1"/>
  <c r="FB24" i="1"/>
  <c r="FT24" i="1"/>
  <c r="QJ44" i="1"/>
  <c r="OB44" i="1"/>
  <c r="MR44" i="1"/>
  <c r="NJ44" i="1"/>
  <c r="NK44" i="1" s="1"/>
  <c r="LZ44" i="1"/>
  <c r="KP44" i="1"/>
  <c r="KQ44" i="1" s="1"/>
  <c r="LH44" i="1"/>
  <c r="JX44" i="1"/>
  <c r="JY44" i="1" s="1"/>
  <c r="JF44" i="1"/>
  <c r="HV44" i="1"/>
  <c r="HW44" i="1" s="1"/>
  <c r="GL44" i="1"/>
  <c r="IN44" i="1"/>
  <c r="IO44" i="1" s="1"/>
  <c r="HD44" i="1"/>
  <c r="FB44" i="1"/>
  <c r="FT44" i="1"/>
  <c r="FU44" i="1" s="1"/>
  <c r="QJ23" i="1"/>
  <c r="OB23" i="1"/>
  <c r="NJ23" i="1"/>
  <c r="MR23" i="1"/>
  <c r="LH23" i="1"/>
  <c r="JX23" i="1"/>
  <c r="LZ23" i="1"/>
  <c r="KP23" i="1"/>
  <c r="KQ23" i="1" s="1"/>
  <c r="JF23" i="1"/>
  <c r="IN23" i="1"/>
  <c r="HD23" i="1"/>
  <c r="HV23" i="1"/>
  <c r="GL23" i="1"/>
  <c r="FT23" i="1"/>
  <c r="FU23" i="1" s="1"/>
  <c r="FB23" i="1"/>
  <c r="QJ47" i="1"/>
  <c r="OB47" i="1"/>
  <c r="NJ47" i="1"/>
  <c r="MR47" i="1"/>
  <c r="LH47" i="1"/>
  <c r="JX47" i="1"/>
  <c r="JY47" i="1" s="1"/>
  <c r="LZ47" i="1"/>
  <c r="KP47" i="1"/>
  <c r="JF47" i="1"/>
  <c r="IN47" i="1"/>
  <c r="IO47" i="1" s="1"/>
  <c r="HD47" i="1"/>
  <c r="HV47" i="1"/>
  <c r="HW47" i="1" s="1"/>
  <c r="GL47" i="1"/>
  <c r="FT47" i="1"/>
  <c r="FU47" i="1" s="1"/>
  <c r="FB47" i="1"/>
  <c r="QJ17" i="1"/>
  <c r="OB17" i="1"/>
  <c r="NJ17" i="1"/>
  <c r="MR17" i="1"/>
  <c r="LH17" i="1"/>
  <c r="JX17" i="1"/>
  <c r="LZ17" i="1"/>
  <c r="KP17" i="1"/>
  <c r="KQ17" i="1" s="1"/>
  <c r="JF17" i="1"/>
  <c r="IN17" i="1"/>
  <c r="HD17" i="1"/>
  <c r="HV17" i="1"/>
  <c r="HW17" i="1" s="1"/>
  <c r="GL17" i="1"/>
  <c r="FT17" i="1"/>
  <c r="FU17" i="1" s="1"/>
  <c r="FB17" i="1"/>
  <c r="QJ32" i="1"/>
  <c r="OB32" i="1"/>
  <c r="MR32" i="1"/>
  <c r="NJ32" i="1"/>
  <c r="LZ32" i="1"/>
  <c r="KP32" i="1"/>
  <c r="LH32" i="1"/>
  <c r="JX32" i="1"/>
  <c r="JY32" i="1" s="1"/>
  <c r="JF32" i="1"/>
  <c r="HV32" i="1"/>
  <c r="GL32" i="1"/>
  <c r="IN32" i="1"/>
  <c r="HD32" i="1"/>
  <c r="FB32" i="1"/>
  <c r="FT32" i="1"/>
  <c r="QJ20" i="1"/>
  <c r="OB20" i="1"/>
  <c r="MR20" i="1"/>
  <c r="NJ20" i="1"/>
  <c r="NK20" i="1" s="1"/>
  <c r="LZ20" i="1"/>
  <c r="KP20" i="1"/>
  <c r="KQ20" i="1" s="1"/>
  <c r="LH20" i="1"/>
  <c r="JX20" i="1"/>
  <c r="JY20" i="1" s="1"/>
  <c r="JF20" i="1"/>
  <c r="HV20" i="1"/>
  <c r="HW20" i="1" s="1"/>
  <c r="GL20" i="1"/>
  <c r="IN20" i="1"/>
  <c r="IO20" i="1" s="1"/>
  <c r="HD20" i="1"/>
  <c r="FB20" i="1"/>
  <c r="FT20" i="1"/>
  <c r="FU20" i="1" s="1"/>
  <c r="QJ28" i="1"/>
  <c r="OB28" i="1"/>
  <c r="MR28" i="1"/>
  <c r="NJ28" i="1"/>
  <c r="LZ28" i="1"/>
  <c r="KP28" i="1"/>
  <c r="KQ28" i="1" s="1"/>
  <c r="LH28" i="1"/>
  <c r="JX28" i="1"/>
  <c r="JF28" i="1"/>
  <c r="HV28" i="1"/>
  <c r="HW28" i="1" s="1"/>
  <c r="GL28" i="1"/>
  <c r="IN28" i="1"/>
  <c r="IO28" i="1" s="1"/>
  <c r="HD28" i="1"/>
  <c r="FB28" i="1"/>
  <c r="FT28" i="1"/>
  <c r="FU28" i="1" s="1"/>
  <c r="QJ30" i="1"/>
  <c r="OB30" i="1"/>
  <c r="MR30" i="1"/>
  <c r="NJ30" i="1"/>
  <c r="NK30" i="1" s="1"/>
  <c r="LZ30" i="1"/>
  <c r="KP30" i="1"/>
  <c r="KQ30" i="1" s="1"/>
  <c r="LH30" i="1"/>
  <c r="JX30" i="1"/>
  <c r="JY30" i="1" s="1"/>
  <c r="JF30" i="1"/>
  <c r="JG30" i="1" s="1"/>
  <c r="HV30" i="1"/>
  <c r="HW30" i="1" s="1"/>
  <c r="GL30" i="1"/>
  <c r="IN30" i="1"/>
  <c r="IO30" i="1" s="1"/>
  <c r="HD30" i="1"/>
  <c r="FB30" i="1"/>
  <c r="FT30" i="1"/>
  <c r="FU30" i="1" s="1"/>
  <c r="QJ31" i="1"/>
  <c r="QK31" i="1" s="1"/>
  <c r="OB31" i="1"/>
  <c r="NJ31" i="1"/>
  <c r="NK31" i="1" s="1"/>
  <c r="MR31" i="1"/>
  <c r="LH31" i="1"/>
  <c r="JX31" i="1"/>
  <c r="JY31" i="1" s="1"/>
  <c r="LZ31" i="1"/>
  <c r="MA31" i="1" s="1"/>
  <c r="KP31" i="1"/>
  <c r="JF31" i="1"/>
  <c r="JG31" i="1" s="1"/>
  <c r="IN31" i="1"/>
  <c r="IO31" i="1" s="1"/>
  <c r="HD31" i="1"/>
  <c r="HE31" i="1" s="1"/>
  <c r="HV31" i="1"/>
  <c r="HW31" i="1" s="1"/>
  <c r="GL31" i="1"/>
  <c r="GM31" i="1" s="1"/>
  <c r="FT31" i="1"/>
  <c r="FU31" i="1" s="1"/>
  <c r="FB31" i="1"/>
  <c r="QJ18" i="1"/>
  <c r="OB18" i="1"/>
  <c r="MR18" i="1"/>
  <c r="NJ18" i="1"/>
  <c r="NK18" i="1" s="1"/>
  <c r="LZ18" i="1"/>
  <c r="KP18" i="1"/>
  <c r="LH18" i="1"/>
  <c r="JX18" i="1"/>
  <c r="JF18" i="1"/>
  <c r="HV18" i="1"/>
  <c r="HW18" i="1" s="1"/>
  <c r="GL18" i="1"/>
  <c r="IN18" i="1"/>
  <c r="IO18" i="1" s="1"/>
  <c r="HD18" i="1"/>
  <c r="FB18" i="1"/>
  <c r="FT18" i="1"/>
  <c r="QJ33" i="1"/>
  <c r="OB33" i="1"/>
  <c r="NJ33" i="1"/>
  <c r="MR33" i="1"/>
  <c r="LH33" i="1"/>
  <c r="JX33" i="1"/>
  <c r="JY33" i="1" s="1"/>
  <c r="LZ33" i="1"/>
  <c r="KP33" i="1"/>
  <c r="JF33" i="1"/>
  <c r="IN33" i="1"/>
  <c r="HD33" i="1"/>
  <c r="HV33" i="1"/>
  <c r="GL33" i="1"/>
  <c r="FT33" i="1"/>
  <c r="FU33" i="1" s="1"/>
  <c r="FB33" i="1"/>
  <c r="QJ29" i="1"/>
  <c r="OB29" i="1"/>
  <c r="NJ29" i="1"/>
  <c r="MR29" i="1"/>
  <c r="LH29" i="1"/>
  <c r="JX29" i="1"/>
  <c r="JY29" i="1" s="1"/>
  <c r="LZ29" i="1"/>
  <c r="MA29" i="1" s="1"/>
  <c r="KP29" i="1"/>
  <c r="KQ29" i="1" s="1"/>
  <c r="JF29" i="1"/>
  <c r="IN29" i="1"/>
  <c r="IO29" i="1" s="1"/>
  <c r="HD29" i="1"/>
  <c r="HV29" i="1"/>
  <c r="HW29" i="1" s="1"/>
  <c r="GL29" i="1"/>
  <c r="GM29" i="1" s="1"/>
  <c r="FT29" i="1"/>
  <c r="FU29" i="1" s="1"/>
  <c r="FB29" i="1"/>
  <c r="QJ11" i="1"/>
  <c r="QK11" i="1" s="1"/>
  <c r="OB11" i="1"/>
  <c r="NJ11" i="1"/>
  <c r="NK11" i="1" s="1"/>
  <c r="MR11" i="1"/>
  <c r="LH11" i="1"/>
  <c r="JX11" i="1"/>
  <c r="JY11" i="1" s="1"/>
  <c r="LZ11" i="1"/>
  <c r="MA11" i="1" s="1"/>
  <c r="KP11" i="1"/>
  <c r="KQ11" i="1" s="1"/>
  <c r="JF11" i="1"/>
  <c r="JG11" i="1" s="1"/>
  <c r="IN11" i="1"/>
  <c r="IO11" i="1" s="1"/>
  <c r="HD11" i="1"/>
  <c r="HE11" i="1" s="1"/>
  <c r="HV11" i="1"/>
  <c r="HW11" i="1" s="1"/>
  <c r="GL11" i="1"/>
  <c r="GM11" i="1" s="1"/>
  <c r="FT11" i="1"/>
  <c r="FU11" i="1" s="1"/>
  <c r="FB11" i="1"/>
  <c r="FC11" i="1" s="1"/>
  <c r="QJ34" i="1"/>
  <c r="QK34" i="1" s="1"/>
  <c r="OB34" i="1"/>
  <c r="MR34" i="1"/>
  <c r="NJ34" i="1"/>
  <c r="NK34" i="1" s="1"/>
  <c r="LZ34" i="1"/>
  <c r="MA34" i="1" s="1"/>
  <c r="KP34" i="1"/>
  <c r="LH34" i="1"/>
  <c r="JX34" i="1"/>
  <c r="JY34" i="1" s="1"/>
  <c r="JF34" i="1"/>
  <c r="JG34" i="1" s="1"/>
  <c r="HV34" i="1"/>
  <c r="HW34" i="1" s="1"/>
  <c r="GL34" i="1"/>
  <c r="GM34" i="1" s="1"/>
  <c r="IN34" i="1"/>
  <c r="IO34" i="1" s="1"/>
  <c r="HD34" i="1"/>
  <c r="HE34" i="1" s="1"/>
  <c r="FB34" i="1"/>
  <c r="FT34" i="1"/>
  <c r="FU34" i="1" s="1"/>
  <c r="QJ12" i="1"/>
  <c r="OB12" i="1"/>
  <c r="MR12" i="1"/>
  <c r="NJ12" i="1"/>
  <c r="NK12" i="1" s="1"/>
  <c r="LZ12" i="1"/>
  <c r="MA12" i="1" s="1"/>
  <c r="KP12" i="1"/>
  <c r="LH12" i="1"/>
  <c r="JX12" i="1"/>
  <c r="JY12" i="1" s="1"/>
  <c r="JF12" i="1"/>
  <c r="HV12" i="1"/>
  <c r="GL12" i="1"/>
  <c r="GM12" i="1" s="1"/>
  <c r="IN12" i="1"/>
  <c r="HD12" i="1"/>
  <c r="FB12" i="1"/>
  <c r="FT12" i="1"/>
  <c r="QJ21" i="1"/>
  <c r="QK21" i="1" s="1"/>
  <c r="OB21" i="1"/>
  <c r="NJ21" i="1"/>
  <c r="NK21" i="1" s="1"/>
  <c r="MR21" i="1"/>
  <c r="LH21" i="1"/>
  <c r="JX21" i="1"/>
  <c r="JY21" i="1" s="1"/>
  <c r="LZ21" i="1"/>
  <c r="MA21" i="1" s="1"/>
  <c r="KP21" i="1"/>
  <c r="KQ21" i="1" s="1"/>
  <c r="JF21" i="1"/>
  <c r="JG21" i="1" s="1"/>
  <c r="IN21" i="1"/>
  <c r="IO21" i="1" s="1"/>
  <c r="HD21" i="1"/>
  <c r="HE21" i="1" s="1"/>
  <c r="HV21" i="1"/>
  <c r="HW21" i="1" s="1"/>
  <c r="GL21" i="1"/>
  <c r="FT21" i="1"/>
  <c r="FU21" i="1" s="1"/>
  <c r="FB21" i="1"/>
  <c r="QJ14" i="1"/>
  <c r="QK14" i="1" s="1"/>
  <c r="OB14" i="1"/>
  <c r="MR14" i="1"/>
  <c r="NJ14" i="1"/>
  <c r="NK14" i="1" s="1"/>
  <c r="LZ14" i="1"/>
  <c r="KP14" i="1"/>
  <c r="KQ14" i="1" s="1"/>
  <c r="LH14" i="1"/>
  <c r="JX14" i="1"/>
  <c r="JY14" i="1" s="1"/>
  <c r="JF14" i="1"/>
  <c r="JG14" i="1" s="1"/>
  <c r="HV14" i="1"/>
  <c r="HW14" i="1" s="1"/>
  <c r="GL14" i="1"/>
  <c r="GM14" i="1" s="1"/>
  <c r="IN14" i="1"/>
  <c r="HD14" i="1"/>
  <c r="HE14" i="1" s="1"/>
  <c r="FB14" i="1"/>
  <c r="FT14" i="1"/>
  <c r="FU14" i="1" s="1"/>
  <c r="QJ15" i="1"/>
  <c r="OB15" i="1"/>
  <c r="NJ15" i="1"/>
  <c r="NK15" i="1" s="1"/>
  <c r="MR15" i="1"/>
  <c r="LH15" i="1"/>
  <c r="JX15" i="1"/>
  <c r="LZ15" i="1"/>
  <c r="MA15" i="1" s="1"/>
  <c r="KP15" i="1"/>
  <c r="KQ15" i="1" s="1"/>
  <c r="JF15" i="1"/>
  <c r="JG15" i="1" s="1"/>
  <c r="IN15" i="1"/>
  <c r="IO15" i="1" s="1"/>
  <c r="HD15" i="1"/>
  <c r="HE15" i="1" s="1"/>
  <c r="HV15" i="1"/>
  <c r="HW15" i="1" s="1"/>
  <c r="GL15" i="1"/>
  <c r="FT15" i="1"/>
  <c r="FU15" i="1" s="1"/>
  <c r="FB15" i="1"/>
  <c r="QJ13" i="1"/>
  <c r="QK13" i="1" s="1"/>
  <c r="OB13" i="1"/>
  <c r="NJ13" i="1"/>
  <c r="NK13" i="1" s="1"/>
  <c r="MR13" i="1"/>
  <c r="LH13" i="1"/>
  <c r="JX13" i="1"/>
  <c r="JY13" i="1" s="1"/>
  <c r="LZ13" i="1"/>
  <c r="MA13" i="1" s="1"/>
  <c r="KP13" i="1"/>
  <c r="KQ13" i="1" s="1"/>
  <c r="JF13" i="1"/>
  <c r="JG13" i="1" s="1"/>
  <c r="IN13" i="1"/>
  <c r="HD13" i="1"/>
  <c r="HE13" i="1" s="1"/>
  <c r="HV13" i="1"/>
  <c r="HW13" i="1" s="1"/>
  <c r="GL13" i="1"/>
  <c r="GM13" i="1" s="1"/>
  <c r="FT13" i="1"/>
  <c r="FU13" i="1" s="1"/>
  <c r="FB13" i="1"/>
  <c r="QJ45" i="1"/>
  <c r="QK45" i="1" s="1"/>
  <c r="OB45" i="1"/>
  <c r="NJ45" i="1"/>
  <c r="MR45" i="1"/>
  <c r="LH45" i="1"/>
  <c r="JX45" i="1"/>
  <c r="LZ45" i="1"/>
  <c r="MA45" i="1" s="1"/>
  <c r="KP45" i="1"/>
  <c r="JF45" i="1"/>
  <c r="JG45" i="1" s="1"/>
  <c r="IN45" i="1"/>
  <c r="IO45" i="1" s="1"/>
  <c r="HD45" i="1"/>
  <c r="HE45" i="1" s="1"/>
  <c r="HV45" i="1"/>
  <c r="HW45" i="1" s="1"/>
  <c r="GL45" i="1"/>
  <c r="GM45" i="1" s="1"/>
  <c r="FT45" i="1"/>
  <c r="FU45" i="1" s="1"/>
  <c r="FB45" i="1"/>
  <c r="QJ38" i="1"/>
  <c r="QK38" i="1" s="1"/>
  <c r="OB38" i="1"/>
  <c r="MR38" i="1"/>
  <c r="NJ38" i="1"/>
  <c r="NK38" i="1" s="1"/>
  <c r="LZ38" i="1"/>
  <c r="MA38" i="1" s="1"/>
  <c r="KP38" i="1"/>
  <c r="KQ38" i="1" s="1"/>
  <c r="LH38" i="1"/>
  <c r="JX38" i="1"/>
  <c r="JY38" i="1" s="1"/>
  <c r="JF38" i="1"/>
  <c r="JG38" i="1" s="1"/>
  <c r="HV38" i="1"/>
  <c r="HW38" i="1" s="1"/>
  <c r="GL38" i="1"/>
  <c r="GM38" i="1" s="1"/>
  <c r="IN38" i="1"/>
  <c r="IO38" i="1" s="1"/>
  <c r="HD38" i="1"/>
  <c r="HE38" i="1" s="1"/>
  <c r="FB38" i="1"/>
  <c r="FT38" i="1"/>
  <c r="FU38" i="1" s="1"/>
  <c r="QJ16" i="1"/>
  <c r="QK16" i="1" s="1"/>
  <c r="OB16" i="1"/>
  <c r="MR16" i="1"/>
  <c r="NJ16" i="1"/>
  <c r="NK16" i="1" s="1"/>
  <c r="LZ16" i="1"/>
  <c r="KP16" i="1"/>
  <c r="KQ16" i="1" s="1"/>
  <c r="LH16" i="1"/>
  <c r="JX16" i="1"/>
  <c r="JY16" i="1" s="1"/>
  <c r="JF16" i="1"/>
  <c r="JG16" i="1" s="1"/>
  <c r="HV16" i="1"/>
  <c r="HW16" i="1" s="1"/>
  <c r="GL16" i="1"/>
  <c r="GM16" i="1" s="1"/>
  <c r="IN16" i="1"/>
  <c r="IO16" i="1" s="1"/>
  <c r="HD16" i="1"/>
  <c r="HE16" i="1" s="1"/>
  <c r="FB16" i="1"/>
  <c r="FT16" i="1"/>
  <c r="FU16" i="1" s="1"/>
  <c r="FS14" i="1"/>
  <c r="EK25" i="1"/>
  <c r="EK41" i="1"/>
  <c r="EK38" i="1"/>
  <c r="EK32" i="1"/>
  <c r="EK37" i="1"/>
  <c r="EK46" i="1"/>
  <c r="EK34" i="1"/>
  <c r="EK16" i="1"/>
  <c r="EK10" i="1"/>
  <c r="EK36" i="1"/>
  <c r="EK20" i="1"/>
  <c r="EK18" i="1"/>
  <c r="EK29" i="1"/>
  <c r="EK35" i="1"/>
  <c r="EK44" i="1"/>
  <c r="EK22" i="1"/>
  <c r="EK14" i="1"/>
  <c r="EK30" i="1"/>
  <c r="EK47" i="1"/>
  <c r="EK40" i="1"/>
  <c r="EK27" i="1"/>
  <c r="EK15" i="1"/>
  <c r="EK13" i="1"/>
  <c r="EK8" i="1"/>
  <c r="EK43" i="1"/>
  <c r="EK26" i="1"/>
  <c r="EK39" i="1"/>
  <c r="EK21" i="1"/>
  <c r="EK45" i="1"/>
  <c r="EK19" i="1"/>
  <c r="EK31" i="1"/>
  <c r="EK42" i="1"/>
  <c r="EK24" i="1"/>
  <c r="EK12" i="1"/>
  <c r="EK17" i="1"/>
  <c r="EK28" i="1"/>
  <c r="EK33" i="1"/>
  <c r="EK11" i="1"/>
  <c r="EK23" i="1"/>
  <c r="NK19" i="1"/>
  <c r="MA19" i="1"/>
  <c r="QK19" i="1"/>
  <c r="GM19" i="1"/>
  <c r="JG19" i="1"/>
  <c r="HE19" i="1"/>
  <c r="KQ31" i="1"/>
  <c r="GM21" i="1"/>
  <c r="QK22" i="1"/>
  <c r="JG22" i="1"/>
  <c r="MA22" i="1"/>
  <c r="HE22" i="1"/>
  <c r="GM22" i="1"/>
  <c r="KQ34" i="1"/>
  <c r="QK35" i="1"/>
  <c r="NK35" i="1"/>
  <c r="MA35" i="1"/>
  <c r="JG35" i="1"/>
  <c r="HE35" i="1"/>
  <c r="GM35" i="1"/>
  <c r="QK8" i="1"/>
  <c r="JG8" i="1"/>
  <c r="GM8" i="1"/>
  <c r="HE8" i="1"/>
  <c r="MA8" i="1"/>
  <c r="QK26" i="1"/>
  <c r="JG26" i="1"/>
  <c r="MA26" i="1"/>
  <c r="GM26" i="1"/>
  <c r="HE26" i="1"/>
  <c r="MA42" i="1"/>
  <c r="QK42" i="1"/>
  <c r="JG42" i="1"/>
  <c r="GM42" i="1"/>
  <c r="HE42" i="1"/>
  <c r="QK24" i="1"/>
  <c r="JG24" i="1"/>
  <c r="FU24" i="1"/>
  <c r="GM24" i="1"/>
  <c r="HE24" i="1"/>
  <c r="MA24" i="1"/>
  <c r="HW24" i="1"/>
  <c r="QK39" i="1"/>
  <c r="JG39" i="1"/>
  <c r="NK39" i="1"/>
  <c r="JY39" i="1"/>
  <c r="GM39" i="1"/>
  <c r="IO39" i="1"/>
  <c r="HE39" i="1"/>
  <c r="MA39" i="1"/>
  <c r="QK30" i="1"/>
  <c r="MA30" i="1"/>
  <c r="HE30" i="1"/>
  <c r="GM30" i="1"/>
  <c r="QK47" i="1"/>
  <c r="KQ47" i="1"/>
  <c r="NK47" i="1"/>
  <c r="JG47" i="1"/>
  <c r="MA47" i="1"/>
  <c r="GM47" i="1"/>
  <c r="HE47" i="1"/>
  <c r="QK20" i="1"/>
  <c r="MA20" i="1"/>
  <c r="HE20" i="1"/>
  <c r="JG20" i="1"/>
  <c r="GM20" i="1"/>
  <c r="QK40" i="1"/>
  <c r="JG40" i="1"/>
  <c r="GM40" i="1"/>
  <c r="HE40" i="1"/>
  <c r="MA40" i="1"/>
  <c r="QK41" i="1"/>
  <c r="NK41" i="1"/>
  <c r="JG41" i="1"/>
  <c r="MA41" i="1"/>
  <c r="GM41" i="1"/>
  <c r="HE41" i="1"/>
  <c r="QK28" i="1"/>
  <c r="NK28" i="1"/>
  <c r="MA28" i="1"/>
  <c r="JY28" i="1"/>
  <c r="HE28" i="1"/>
  <c r="GM28" i="1"/>
  <c r="JG28" i="1"/>
  <c r="MA14" i="1"/>
  <c r="IO14" i="1"/>
  <c r="QK29" i="1"/>
  <c r="NK29" i="1"/>
  <c r="JG29" i="1"/>
  <c r="HE29" i="1"/>
  <c r="QK15" i="1"/>
  <c r="JY15" i="1"/>
  <c r="GM15" i="1"/>
  <c r="QK27" i="1"/>
  <c r="NK27" i="1"/>
  <c r="MA27" i="1"/>
  <c r="IO27" i="1"/>
  <c r="GM27" i="1"/>
  <c r="HE27" i="1"/>
  <c r="JG27" i="1"/>
  <c r="QK43" i="1"/>
  <c r="NK43" i="1"/>
  <c r="KQ43" i="1"/>
  <c r="MA43" i="1"/>
  <c r="JY43" i="1"/>
  <c r="JG43" i="1"/>
  <c r="GM43" i="1"/>
  <c r="HE43" i="1"/>
  <c r="HW43" i="1"/>
  <c r="QK46" i="1"/>
  <c r="MA46" i="1"/>
  <c r="HE46" i="1"/>
  <c r="JG46" i="1"/>
  <c r="GM46" i="1"/>
  <c r="MA16" i="1"/>
  <c r="QK10" i="1"/>
  <c r="JG10" i="1"/>
  <c r="MA10" i="1"/>
  <c r="GM10" i="1"/>
  <c r="HE10" i="1"/>
  <c r="QK36" i="1"/>
  <c r="NK36" i="1"/>
  <c r="MA36" i="1"/>
  <c r="JG36" i="1"/>
  <c r="HE36" i="1"/>
  <c r="GM36" i="1"/>
  <c r="QK37" i="1"/>
  <c r="NK37" i="1"/>
  <c r="JG37" i="1"/>
  <c r="MA37" i="1"/>
  <c r="IO37" i="1"/>
  <c r="HE37" i="1"/>
  <c r="HW37" i="1"/>
  <c r="GM37" i="1"/>
  <c r="KQ37" i="1"/>
  <c r="NK25" i="1"/>
  <c r="QK25" i="1"/>
  <c r="JG25" i="1"/>
  <c r="GM25" i="1"/>
  <c r="MA25" i="1"/>
  <c r="HE25" i="1"/>
  <c r="IO13" i="1"/>
  <c r="QK44" i="1"/>
  <c r="MA44" i="1"/>
  <c r="HE44" i="1"/>
  <c r="JG44" i="1"/>
  <c r="GM44" i="1"/>
  <c r="NK45" i="1"/>
  <c r="JY45" i="1"/>
  <c r="KQ45" i="1"/>
  <c r="QK12" i="1"/>
  <c r="KQ12" i="1"/>
  <c r="IO12" i="1"/>
  <c r="HW12" i="1"/>
  <c r="JG12" i="1"/>
  <c r="FU12" i="1"/>
  <c r="HE12" i="1"/>
  <c r="NK17" i="1"/>
  <c r="QK17" i="1"/>
  <c r="JG17" i="1"/>
  <c r="GM17" i="1"/>
  <c r="HE17" i="1"/>
  <c r="IO17" i="1"/>
  <c r="MA17" i="1"/>
  <c r="JY17" i="1"/>
  <c r="NK32" i="1"/>
  <c r="QK32" i="1"/>
  <c r="JG32" i="1"/>
  <c r="HW32" i="1"/>
  <c r="GM32" i="1"/>
  <c r="KQ32" i="1"/>
  <c r="FU32" i="1"/>
  <c r="MA32" i="1"/>
  <c r="IO32" i="1"/>
  <c r="HE32" i="1"/>
  <c r="QK18" i="1"/>
  <c r="KQ18" i="1"/>
  <c r="JG18" i="1"/>
  <c r="JY18" i="1"/>
  <c r="GM18" i="1"/>
  <c r="HE18" i="1"/>
  <c r="MA18" i="1"/>
  <c r="FU18" i="1"/>
  <c r="QK33" i="1"/>
  <c r="KQ33" i="1"/>
  <c r="NK33" i="1"/>
  <c r="JG33" i="1"/>
  <c r="HW33" i="1"/>
  <c r="GM33" i="1"/>
  <c r="IO33" i="1"/>
  <c r="HE33" i="1"/>
  <c r="MA33" i="1"/>
  <c r="QK23" i="1"/>
  <c r="NK23" i="1"/>
  <c r="MA23" i="1"/>
  <c r="JY23" i="1"/>
  <c r="JG23" i="1"/>
  <c r="IO23" i="1"/>
  <c r="HE23" i="1"/>
  <c r="HW23" i="1"/>
  <c r="GM23" i="1"/>
  <c r="EH57" i="1"/>
  <c r="EH58" i="1" s="1"/>
  <c r="DF6" i="1"/>
  <c r="HW8" i="1" l="1"/>
  <c r="HV58" i="1"/>
  <c r="FS15" i="1"/>
  <c r="QM11" i="1"/>
  <c r="QL11" i="1"/>
  <c r="QL28" i="1"/>
  <c r="FC28" i="1"/>
  <c r="QM28" i="1" s="1"/>
  <c r="QL32" i="1"/>
  <c r="FC32" i="1"/>
  <c r="QM32" i="1" s="1"/>
  <c r="QL43" i="1"/>
  <c r="FC43" i="1"/>
  <c r="QM43" i="1" s="1"/>
  <c r="QL41" i="1"/>
  <c r="FC41" i="1"/>
  <c r="QM41" i="1" s="1"/>
  <c r="QL24" i="1"/>
  <c r="FC24" i="1"/>
  <c r="QL22" i="1"/>
  <c r="FC22" i="1"/>
  <c r="QM22" i="1" s="1"/>
  <c r="QL46" i="1"/>
  <c r="FC46" i="1"/>
  <c r="QM46" i="1" s="1"/>
  <c r="QL15" i="1"/>
  <c r="FC15" i="1"/>
  <c r="QM15" i="1" s="1"/>
  <c r="QL8" i="1"/>
  <c r="FC8" i="1"/>
  <c r="QM8" i="1" s="1"/>
  <c r="QL31" i="1"/>
  <c r="FC31" i="1"/>
  <c r="QM31" i="1" s="1"/>
  <c r="QL19" i="1"/>
  <c r="FC19" i="1"/>
  <c r="QM19" i="1" s="1"/>
  <c r="QL14" i="1"/>
  <c r="FC14" i="1"/>
  <c r="QM14" i="1" s="1"/>
  <c r="QL42" i="1"/>
  <c r="FC42" i="1"/>
  <c r="QM42" i="1" s="1"/>
  <c r="QL38" i="1"/>
  <c r="FC38" i="1"/>
  <c r="QM38" i="1" s="1"/>
  <c r="QL44" i="1"/>
  <c r="FC44" i="1"/>
  <c r="QM44" i="1" s="1"/>
  <c r="QL23" i="1"/>
  <c r="FC23" i="1"/>
  <c r="QM23" i="1" s="1"/>
  <c r="QL33" i="1"/>
  <c r="FC33" i="1"/>
  <c r="QM33" i="1" s="1"/>
  <c r="QL17" i="1"/>
  <c r="FC17" i="1"/>
  <c r="QM17" i="1" s="1"/>
  <c r="QL10" i="1"/>
  <c r="FU10" i="1"/>
  <c r="QM10" i="1" s="1"/>
  <c r="QL47" i="1"/>
  <c r="FC47" i="1"/>
  <c r="QM47" i="1" s="1"/>
  <c r="QL26" i="1"/>
  <c r="FC26" i="1"/>
  <c r="QM26" i="1" s="1"/>
  <c r="QL35" i="1"/>
  <c r="FC35" i="1"/>
  <c r="QM35" i="1" s="1"/>
  <c r="QL45" i="1"/>
  <c r="FC45" i="1"/>
  <c r="QM45" i="1" s="1"/>
  <c r="QL12" i="1"/>
  <c r="FC12" i="1"/>
  <c r="QM12" i="1" s="1"/>
  <c r="QL16" i="1"/>
  <c r="FC16" i="1"/>
  <c r="QM16" i="1" s="1"/>
  <c r="QL29" i="1"/>
  <c r="FC29" i="1"/>
  <c r="QM29" i="1" s="1"/>
  <c r="QL34" i="1"/>
  <c r="FC34" i="1"/>
  <c r="QM34" i="1" s="1"/>
  <c r="QL13" i="1"/>
  <c r="FC13" i="1"/>
  <c r="QM13" i="1" s="1"/>
  <c r="QL37" i="1"/>
  <c r="FC37" i="1"/>
  <c r="QM37" i="1" s="1"/>
  <c r="QL30" i="1"/>
  <c r="FC30" i="1"/>
  <c r="QM30" i="1" s="1"/>
  <c r="QL18" i="1"/>
  <c r="FC18" i="1"/>
  <c r="QM18" i="1" s="1"/>
  <c r="QL25" i="1"/>
  <c r="FC25" i="1"/>
  <c r="QM25" i="1" s="1"/>
  <c r="QL36" i="1"/>
  <c r="FC36" i="1"/>
  <c r="QM36" i="1" s="1"/>
  <c r="QL40" i="1"/>
  <c r="FC40" i="1"/>
  <c r="QM40" i="1" s="1"/>
  <c r="QL27" i="1"/>
  <c r="FC27" i="1"/>
  <c r="QM27" i="1" s="1"/>
  <c r="QL20" i="1"/>
  <c r="FC20" i="1"/>
  <c r="QM20" i="1" s="1"/>
  <c r="QL39" i="1"/>
  <c r="FC39" i="1"/>
  <c r="QM39" i="1" s="1"/>
  <c r="QL21" i="1"/>
  <c r="FC21" i="1"/>
  <c r="QM21" i="1" s="1"/>
  <c r="BS6" i="1"/>
  <c r="BM6" i="1"/>
  <c r="HW57" i="1" l="1"/>
  <c r="HW50" i="1"/>
  <c r="QM24" i="1"/>
  <c r="FS16" i="1"/>
  <c r="BA6" i="1"/>
  <c r="AU6" i="1"/>
  <c r="AH6" i="1"/>
  <c r="FS17" i="1" l="1"/>
  <c r="I6" i="1"/>
  <c r="D6" i="1"/>
  <c r="FS18" i="1" l="1"/>
  <c r="AB6" i="1"/>
  <c r="FS19" i="1" l="1"/>
  <c r="DL6" i="1"/>
  <c r="CM6" i="1"/>
  <c r="CF6" i="1"/>
  <c r="BZ6" i="1"/>
  <c r="AO6" i="1"/>
  <c r="FS20" i="1" l="1"/>
  <c r="O6" i="1"/>
  <c r="CS6" i="1"/>
  <c r="FS21" i="1" l="1"/>
  <c r="U6" i="1"/>
  <c r="FS22" i="1" l="1"/>
  <c r="EJ57" i="1"/>
  <c r="FS23" i="1" l="1"/>
  <c r="FS24" i="1" l="1"/>
  <c r="FU7" i="1"/>
  <c r="FU50" i="1" s="1"/>
  <c r="FU57" i="1" s="1"/>
  <c r="FS25" i="1" l="1"/>
  <c r="JG7" i="1"/>
  <c r="JG50" i="1" s="1"/>
  <c r="JG57" i="1" s="1"/>
  <c r="IO7" i="1"/>
  <c r="IO50" i="1" s="1"/>
  <c r="IO57" i="1" s="1"/>
  <c r="PM57" i="1"/>
  <c r="MA7" i="1"/>
  <c r="MA50" i="1" s="1"/>
  <c r="MA57" i="1" s="1"/>
  <c r="GM7" i="1"/>
  <c r="GM50" i="1" s="1"/>
  <c r="GM57" i="1" s="1"/>
  <c r="NK7" i="1"/>
  <c r="NK50" i="1" s="1"/>
  <c r="NK57" i="1" s="1"/>
  <c r="HE7" i="1"/>
  <c r="HE50" i="1" s="1"/>
  <c r="HE57" i="1" s="1"/>
  <c r="LI57" i="1"/>
  <c r="OU7" i="1"/>
  <c r="OU50" i="1" s="1"/>
  <c r="OU57" i="1" s="1"/>
  <c r="QK7" i="1"/>
  <c r="QK50" i="1" s="1"/>
  <c r="QK57" i="1" s="1"/>
  <c r="EK7" i="1"/>
  <c r="EK57" i="1" s="1"/>
  <c r="FC7" i="1"/>
  <c r="FC50" i="1" s="1"/>
  <c r="FC57" i="1" s="1"/>
  <c r="JY7" i="1"/>
  <c r="JY50" i="1" s="1"/>
  <c r="JY57" i="1" s="1"/>
  <c r="KQ7" i="1"/>
  <c r="KQ50" i="1" s="1"/>
  <c r="KQ57" i="1" s="1"/>
  <c r="OC57" i="1"/>
  <c r="QE57" i="1"/>
  <c r="MS57" i="1"/>
  <c r="QM57" i="1" l="1"/>
  <c r="FS26" i="1"/>
  <c r="QM7" i="1"/>
  <c r="FS27" i="1" l="1"/>
  <c r="FS28" i="1" l="1"/>
  <c r="FS29" i="1" l="1"/>
  <c r="FS30" i="1" l="1"/>
  <c r="FS31" i="1" l="1"/>
  <c r="FS32" i="1" l="1"/>
  <c r="FS33" i="1" l="1"/>
  <c r="FS34" i="1" l="1"/>
  <c r="FS35" i="1" l="1"/>
  <c r="FS36" i="1" l="1"/>
  <c r="FS37" i="1" l="1"/>
  <c r="FS38" i="1" l="1"/>
  <c r="FS39" i="1" l="1"/>
  <c r="FS40" i="1" l="1"/>
  <c r="FS41" i="1" l="1"/>
  <c r="FS42" i="1" l="1"/>
  <c r="FS43" i="1" l="1"/>
  <c r="FS44" i="1" l="1"/>
  <c r="FS45" i="1" l="1"/>
  <c r="FS46" i="1" l="1"/>
  <c r="FS47" i="1" l="1"/>
  <c r="FS48" i="1" l="1"/>
  <c r="FS50" i="1" s="1"/>
  <c r="FS57" i="1" s="1"/>
  <c r="FP58" i="1" l="1"/>
</calcChain>
</file>

<file path=xl/sharedStrings.xml><?xml version="1.0" encoding="utf-8"?>
<sst xmlns="http://schemas.openxmlformats.org/spreadsheetml/2006/main" count="712" uniqueCount="258">
  <si>
    <t>Наименование</t>
  </si>
  <si>
    <t>продукта</t>
  </si>
  <si>
    <t>единица измерения</t>
  </si>
  <si>
    <t>кг</t>
  </si>
  <si>
    <t>Выход - вес порций</t>
  </si>
  <si>
    <t>Икра кабачковая</t>
  </si>
  <si>
    <t>Масло сливочное</t>
  </si>
  <si>
    <t>л</t>
  </si>
  <si>
    <t>Сметана</t>
  </si>
  <si>
    <t>Мука пшеничная</t>
  </si>
  <si>
    <t>Горох</t>
  </si>
  <si>
    <t>Картофель</t>
  </si>
  <si>
    <t>Морковь</t>
  </si>
  <si>
    <t>Свекла</t>
  </si>
  <si>
    <t>Хлеб пшеничный</t>
  </si>
  <si>
    <t>Цена</t>
  </si>
  <si>
    <t>Борщ с капустой и картофелем со сметаной</t>
  </si>
  <si>
    <t>Рис отварной</t>
  </si>
  <si>
    <t>Рыба тушеная в томате с овощами (минтай)</t>
  </si>
  <si>
    <t>Сок (в ассортименте)</t>
  </si>
  <si>
    <t>Рассольник домашний</t>
  </si>
  <si>
    <t>Капуста тушеная с мясом</t>
  </si>
  <si>
    <t>Компот из смеси сухофруктов</t>
  </si>
  <si>
    <t>Суп картофельный с макаронными изделиями</t>
  </si>
  <si>
    <t>Плов с курицей</t>
  </si>
  <si>
    <t>Суп картофельный с горохом</t>
  </si>
  <si>
    <t>Жаркое по-домашнему</t>
  </si>
  <si>
    <t>Компот из смети сухофруктов</t>
  </si>
  <si>
    <t>Икра свекольная</t>
  </si>
  <si>
    <t>Щи из свежей капусты со сметаной</t>
  </si>
  <si>
    <t>Котлеты из говядины</t>
  </si>
  <si>
    <t>Винегрет с растительным маслом</t>
  </si>
  <si>
    <t>Курица отварная</t>
  </si>
  <si>
    <t>Салат из белокачанной капусты с морковью</t>
  </si>
  <si>
    <t>Рассольник Ленинградский</t>
  </si>
  <si>
    <t>Картофельное пюре</t>
  </si>
  <si>
    <t>Печень говяжья по-строгановски</t>
  </si>
  <si>
    <t>Свекольник</t>
  </si>
  <si>
    <t>Яблоко</t>
  </si>
  <si>
    <t>Масло подсолнечное</t>
  </si>
  <si>
    <t>Соль поваренная йодированная</t>
  </si>
  <si>
    <t>Сахар-песок</t>
  </si>
  <si>
    <t>Томатное пюре</t>
  </si>
  <si>
    <t>Капуста белокачанная</t>
  </si>
  <si>
    <t>Лук репчатый</t>
  </si>
  <si>
    <t>В граммах</t>
  </si>
  <si>
    <t>Крупа рисовая</t>
  </si>
  <si>
    <t>Минтай (филе)</t>
  </si>
  <si>
    <t>Смесь сухофруктов</t>
  </si>
  <si>
    <t>Макаронные изделия</t>
  </si>
  <si>
    <t>Помидоры сезонные</t>
  </si>
  <si>
    <t>Огурцы сезонные</t>
  </si>
  <si>
    <t>Говядина 1 кат.</t>
  </si>
  <si>
    <t>Молоко</t>
  </si>
  <si>
    <t>Печень говяжья</t>
  </si>
  <si>
    <t>МБОУ "Береговская СОШ"</t>
  </si>
  <si>
    <t>МБОУ "Большанская ООШ"</t>
  </si>
  <si>
    <t>МБОУ "Вязовская СОШ"</t>
  </si>
  <si>
    <t>МБОУ "Донецкая ООШ"</t>
  </si>
  <si>
    <t>МБОУ "Журавская СОШ"</t>
  </si>
  <si>
    <t>МБОУ "Коломыцевская ООШ"</t>
  </si>
  <si>
    <t>МБОУ "Кривошеевская СОШ"</t>
  </si>
  <si>
    <t>МБОУ "Лучковская СОШ"</t>
  </si>
  <si>
    <t>МБОУ "Маломаяченская СОШ"</t>
  </si>
  <si>
    <t>МБОУ "Плотавская СОШ"</t>
  </si>
  <si>
    <t>МБОУ "Подолешенская СОШ"</t>
  </si>
  <si>
    <t>МБОУ "Прелестненская СОШ"</t>
  </si>
  <si>
    <t>МБОУ "Призначенская СОШ"</t>
  </si>
  <si>
    <t>МБОУ "Радьковская СОШ"</t>
  </si>
  <si>
    <t>МБОУ "Ржавецкая СОШ"</t>
  </si>
  <si>
    <t>МБОУ "Холоднянская СОШ"</t>
  </si>
  <si>
    <t>МБОУ "Шаховская СОШ"</t>
  </si>
  <si>
    <t>дети</t>
  </si>
  <si>
    <t>Крупа манная</t>
  </si>
  <si>
    <t>Хлеб ржано-пшеничный</t>
  </si>
  <si>
    <t>Тушка цыпленка бройлера</t>
  </si>
  <si>
    <t>Молоко в пакетах 0,2</t>
  </si>
  <si>
    <t>Салат из моркови и яблок</t>
  </si>
  <si>
    <t xml:space="preserve">Понедельник, Завтрак 1 неделя </t>
  </si>
  <si>
    <t xml:space="preserve">Понедельник, Обед 1 неделя </t>
  </si>
  <si>
    <t>Чай с сахаром</t>
  </si>
  <si>
    <t>хлеб ржано-пшеничный</t>
  </si>
  <si>
    <t>Мёд</t>
  </si>
  <si>
    <t>крупа овсяная</t>
  </si>
  <si>
    <t>крупа пшенная</t>
  </si>
  <si>
    <t>какао-порошок</t>
  </si>
  <si>
    <t>чай черный байховый</t>
  </si>
  <si>
    <t xml:space="preserve">Яйцо </t>
  </si>
  <si>
    <r>
      <t xml:space="preserve">Огурец (помидор) </t>
    </r>
    <r>
      <rPr>
        <b/>
        <sz val="11"/>
        <color theme="1"/>
        <rFont val="Times New Roman"/>
        <family val="1"/>
        <charset val="204"/>
      </rPr>
      <t>соленый</t>
    </r>
  </si>
  <si>
    <t>СанПин 2.3/2.4.3590-20 Прил. 9, Табл 3. 550гр</t>
  </si>
  <si>
    <t>СанПин 2.3/2.4.3590-20 Прил. 9, Табл 3. 800гр</t>
  </si>
  <si>
    <t xml:space="preserve">Вторник, Завтрак 1 неделя </t>
  </si>
  <si>
    <t xml:space="preserve">Вторник, Обед 1 неделя </t>
  </si>
  <si>
    <t xml:space="preserve">крупа гречневая </t>
  </si>
  <si>
    <t>Каша гречневая рассыпчатая</t>
  </si>
  <si>
    <t>Омлет натуральный</t>
  </si>
  <si>
    <t>Среда, Завтрак 1 неделя</t>
  </si>
  <si>
    <t xml:space="preserve">Среда, Обед 1 неделя </t>
  </si>
  <si>
    <t>Четверг, Завтрак 1 недедя</t>
  </si>
  <si>
    <t xml:space="preserve">Четверг, Обед 1 неделя </t>
  </si>
  <si>
    <t>Каша вязкая молочная овсяная</t>
  </si>
  <si>
    <t>Хлеб  ржано-пшеничный</t>
  </si>
  <si>
    <t xml:space="preserve">Пятница, Завтрак 1 неделя </t>
  </si>
  <si>
    <t xml:space="preserve">Пятница, Обед 1 неделя </t>
  </si>
  <si>
    <t>Каша вязкая молочная пшенная</t>
  </si>
  <si>
    <t>Чай с лимоном и сахаром</t>
  </si>
  <si>
    <t xml:space="preserve">Понедельник, Обед 2 неделя </t>
  </si>
  <si>
    <t>Макароны отварные с сыром</t>
  </si>
  <si>
    <t>Какао с молоком</t>
  </si>
  <si>
    <t xml:space="preserve">Вторник, Завтрак 2 неделя </t>
  </si>
  <si>
    <t>Котлеты рыбные (минтай)</t>
  </si>
  <si>
    <t>Запеканка из творога</t>
  </si>
  <si>
    <t>Повидло</t>
  </si>
  <si>
    <t xml:space="preserve">Среда, Завтрак 2 неделя </t>
  </si>
  <si>
    <t xml:space="preserve">Четверг, Обед 2 неделя </t>
  </si>
  <si>
    <t xml:space="preserve">Среда, Обед 2 неделя </t>
  </si>
  <si>
    <t xml:space="preserve">Пятница, Завтрак 2 неделя </t>
  </si>
  <si>
    <t xml:space="preserve">Пятница, Обед 2 неделя </t>
  </si>
  <si>
    <t>Лимон</t>
  </si>
  <si>
    <t>Банан</t>
  </si>
  <si>
    <t>Батон</t>
  </si>
  <si>
    <t>Понедельник, Завтрак 2 неделя</t>
  </si>
  <si>
    <t>Булочка сдобная Веснушка новая</t>
  </si>
  <si>
    <t>Помидор, огурец (сезонный)</t>
  </si>
  <si>
    <t>Консервы рыбные в масле</t>
  </si>
  <si>
    <t>Сыр российский</t>
  </si>
  <si>
    <t>Творог</t>
  </si>
  <si>
    <t>Апельсин</t>
  </si>
  <si>
    <t>Булочка сдобная Веснушка</t>
  </si>
  <si>
    <t xml:space="preserve">Вторник, Обед 2 неделя </t>
  </si>
  <si>
    <r>
      <t xml:space="preserve">Энергетическая ценность, от суточной 2720 20-25% = </t>
    </r>
    <r>
      <rPr>
        <b/>
        <sz val="11"/>
        <color theme="1"/>
        <rFont val="Times New Roman"/>
        <family val="1"/>
        <charset val="204"/>
      </rPr>
      <t xml:space="preserve"> 470-587,5 ккал Завтрак </t>
    </r>
  </si>
  <si>
    <r>
      <t xml:space="preserve">Энергетическая ценность, от суточной 2720 30-35% = </t>
    </r>
    <r>
      <rPr>
        <b/>
        <sz val="11"/>
        <color theme="1"/>
        <rFont val="Times New Roman"/>
        <family val="1"/>
        <charset val="204"/>
      </rPr>
      <t xml:space="preserve"> 816 -952 ккал Обед </t>
    </r>
  </si>
  <si>
    <t xml:space="preserve">МБОУ "Прохоровская гимназия" новая школа </t>
  </si>
  <si>
    <t>Итого кг</t>
  </si>
  <si>
    <t xml:space="preserve">Итого сумма </t>
  </si>
  <si>
    <t>Апельсин (или мандарин)</t>
  </si>
  <si>
    <r>
      <t xml:space="preserve">Итого по всему меню кг, </t>
    </r>
    <r>
      <rPr>
        <b/>
        <sz val="11"/>
        <color theme="1"/>
        <rFont val="Times New Roman"/>
        <family val="1"/>
        <charset val="204"/>
      </rPr>
      <t>яйца в шт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</si>
  <si>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Итого по всему меню сумма </t>
  </si>
  <si>
    <t xml:space="preserve">Усреднённое меню для  1-11 класс. Завтрак 60,84 рубля, обед 68. Итого:128,84. Письмо минситерства от 25.10.2022 г. №3954 </t>
  </si>
  <si>
    <r>
      <t xml:space="preserve">Итого </t>
    </r>
    <r>
      <rPr>
        <b/>
        <i/>
        <sz val="11"/>
        <color theme="1"/>
        <rFont val="Times New Roman"/>
        <family val="1"/>
        <charset val="204"/>
      </rPr>
      <t xml:space="preserve">завтраки, </t>
    </r>
    <r>
      <rPr>
        <sz val="11"/>
        <color theme="1"/>
        <rFont val="Times New Roman"/>
        <family val="1"/>
        <charset val="204"/>
      </rPr>
      <t xml:space="preserve"> руб</t>
    </r>
  </si>
  <si>
    <r>
      <t xml:space="preserve">Итого </t>
    </r>
    <r>
      <rPr>
        <b/>
        <i/>
        <sz val="11"/>
        <color theme="1"/>
        <rFont val="Times New Roman"/>
        <family val="1"/>
        <charset val="204"/>
      </rPr>
      <t>Обеды</t>
    </r>
    <r>
      <rPr>
        <sz val="11"/>
        <color theme="1"/>
        <rFont val="Times New Roman"/>
        <family val="1"/>
        <charset val="204"/>
      </rPr>
      <t>, руб</t>
    </r>
  </si>
  <si>
    <t>Завтраки 1-4 класс</t>
  </si>
  <si>
    <t xml:space="preserve">Завтраки 5-11 класс основные </t>
  </si>
  <si>
    <t>Завтраки 5-11 класс Многодетные</t>
  </si>
  <si>
    <t>Обеды 1-4 класс</t>
  </si>
  <si>
    <t>Обеды 5-11 класс Многодетные</t>
  </si>
  <si>
    <t xml:space="preserve">Обеды5-11 класс основные </t>
  </si>
  <si>
    <t>Всего завтраки 1-11 кл</t>
  </si>
  <si>
    <t xml:space="preserve">Всего обеды 1-11 кл </t>
  </si>
  <si>
    <t xml:space="preserve">ИТОГО по школе </t>
  </si>
  <si>
    <r>
      <t xml:space="preserve">Итого </t>
    </r>
    <r>
      <rPr>
        <b/>
        <i/>
        <sz val="11"/>
        <color theme="1"/>
        <rFont val="Times New Roman"/>
        <family val="1"/>
        <charset val="204"/>
      </rPr>
      <t>завтраки 10 дней,</t>
    </r>
    <r>
      <rPr>
        <sz val="11"/>
        <color theme="1"/>
        <rFont val="Times New Roman"/>
        <family val="1"/>
        <charset val="204"/>
      </rPr>
      <t>кг</t>
    </r>
  </si>
  <si>
    <t xml:space="preserve">Ст-ть в год на 1 ребенка </t>
  </si>
  <si>
    <t xml:space="preserve">Итого завтраки 34 недели (1 год), руб </t>
  </si>
  <si>
    <t xml:space="preserve">В кг на 34 недели (в год на 1 ребенка) * 17 </t>
  </si>
  <si>
    <t>Итого завтраки  (1 год), кг</t>
  </si>
  <si>
    <r>
      <t xml:space="preserve">Итого </t>
    </r>
    <r>
      <rPr>
        <b/>
        <i/>
        <sz val="11"/>
        <color theme="1"/>
        <rFont val="Times New Roman"/>
        <family val="1"/>
        <charset val="204"/>
      </rPr>
      <t>Обеды 10 дней</t>
    </r>
    <r>
      <rPr>
        <sz val="11"/>
        <color theme="1"/>
        <rFont val="Times New Roman"/>
        <family val="1"/>
        <charset val="204"/>
      </rPr>
      <t>, кг</t>
    </r>
  </si>
  <si>
    <r>
      <t xml:space="preserve">Итого </t>
    </r>
    <r>
      <rPr>
        <b/>
        <i/>
        <sz val="11"/>
        <color theme="1"/>
        <rFont val="Times New Roman"/>
        <family val="1"/>
        <charset val="204"/>
      </rPr>
      <t>Обеды 1 год</t>
    </r>
    <r>
      <rPr>
        <sz val="11"/>
        <color theme="1"/>
        <rFont val="Times New Roman"/>
        <family val="1"/>
        <charset val="204"/>
      </rPr>
      <t>, кг</t>
    </r>
  </si>
  <si>
    <r>
      <t xml:space="preserve">Итого </t>
    </r>
    <r>
      <rPr>
        <b/>
        <i/>
        <sz val="11"/>
        <color theme="1"/>
        <rFont val="Times New Roman"/>
        <family val="1"/>
        <charset val="204"/>
      </rPr>
      <t>Обеды 1 год</t>
    </r>
    <r>
      <rPr>
        <sz val="11"/>
        <color theme="1"/>
        <rFont val="Times New Roman"/>
        <family val="1"/>
        <charset val="204"/>
      </rPr>
      <t>, руб</t>
    </r>
  </si>
  <si>
    <t>продукты</t>
  </si>
  <si>
    <t>Приём пищи, нименование блюда</t>
  </si>
  <si>
    <t>Масса порций (гр.)</t>
  </si>
  <si>
    <t>Пищевые вещества</t>
  </si>
  <si>
    <t>Энергетическая ценность (ккал.)</t>
  </si>
  <si>
    <t>№ рецептуры</t>
  </si>
  <si>
    <t xml:space="preserve">Стоимость </t>
  </si>
  <si>
    <t>Б</t>
  </si>
  <si>
    <t>Ж</t>
  </si>
  <si>
    <t>У</t>
  </si>
  <si>
    <t>УТВЕРЖДАЮ:</t>
  </si>
  <si>
    <t>Итого</t>
  </si>
  <si>
    <t>Итого за день</t>
  </si>
  <si>
    <t>Итого зп день</t>
  </si>
  <si>
    <t xml:space="preserve">Итого </t>
  </si>
  <si>
    <t xml:space="preserve">54-1о-2020 </t>
  </si>
  <si>
    <t>54-3гн-2020</t>
  </si>
  <si>
    <t>Стоимость 1-го блюда</t>
  </si>
  <si>
    <t>54-4с-2020</t>
  </si>
  <si>
    <t>54-10м-2020</t>
  </si>
  <si>
    <t>54-7хн-2020</t>
  </si>
  <si>
    <t>54-2гн-2020</t>
  </si>
  <si>
    <t>54-1г-2020</t>
  </si>
  <si>
    <t>54-11з-2020</t>
  </si>
  <si>
    <t>54-2с-2020</t>
  </si>
  <si>
    <t>54-6г-2020</t>
  </si>
  <si>
    <t>54-11р-2020</t>
  </si>
  <si>
    <t>Молоко 0,2 3,2%</t>
  </si>
  <si>
    <t>54-8с-2020</t>
  </si>
  <si>
    <t>54-8м-2020</t>
  </si>
  <si>
    <t xml:space="preserve"> 54-20к-2020</t>
  </si>
  <si>
    <t>54-7с-2020</t>
  </si>
  <si>
    <t>54-12м-2020</t>
  </si>
  <si>
    <t>34.7</t>
  </si>
  <si>
    <t>318.8</t>
  </si>
  <si>
    <t>0.6</t>
  </si>
  <si>
    <t>0.0</t>
  </si>
  <si>
    <t xml:space="preserve"> 54-13к-2020</t>
  </si>
  <si>
    <t>Итого за неделю</t>
  </si>
  <si>
    <t>Итого за 10 дней</t>
  </si>
  <si>
    <t xml:space="preserve">Какао с молоком </t>
  </si>
  <si>
    <t>Четверг, завтрак 2 неделя</t>
  </si>
  <si>
    <t>54-15з-2020</t>
  </si>
  <si>
    <t>54-1с-2020</t>
  </si>
  <si>
    <t xml:space="preserve"> 54-11г-2020</t>
  </si>
  <si>
    <t>20.98</t>
  </si>
  <si>
    <t>338.4</t>
  </si>
  <si>
    <t>54-4м-2020</t>
  </si>
  <si>
    <t>54-7гн-2020</t>
  </si>
  <si>
    <t>106.7</t>
  </si>
  <si>
    <t>4-18м-2020</t>
  </si>
  <si>
    <t>54-3г-2020</t>
  </si>
  <si>
    <t>289.1</t>
  </si>
  <si>
    <t xml:space="preserve">54-3р -2020 </t>
  </si>
  <si>
    <t>54-6г -2020</t>
  </si>
  <si>
    <t>32.3</t>
  </si>
  <si>
    <t>30.0</t>
  </si>
  <si>
    <t>443.3</t>
  </si>
  <si>
    <t>54-1т-2020</t>
  </si>
  <si>
    <t>6.0</t>
  </si>
  <si>
    <t>54-16з-2020</t>
  </si>
  <si>
    <t xml:space="preserve">54-21м-2020 </t>
  </si>
  <si>
    <t>54-4г-2020</t>
  </si>
  <si>
    <t>54-12с-2020</t>
  </si>
  <si>
    <t>54-13м-2020</t>
  </si>
  <si>
    <t xml:space="preserve"> 54-6к-2020 </t>
  </si>
  <si>
    <t xml:space="preserve"> 54-9к-2020</t>
  </si>
  <si>
    <t>Салат из белокочанной капусты с морковью</t>
  </si>
  <si>
    <t>54-8з-2020</t>
  </si>
  <si>
    <t xml:space="preserve">Суп с рыбными консервами </t>
  </si>
  <si>
    <t>54-3с-2020</t>
  </si>
  <si>
    <t>Директор _________________</t>
  </si>
  <si>
    <t>Усреднённое десятидневное меню для учащихся 1-11 классов</t>
  </si>
  <si>
    <t>шт.</t>
  </si>
  <si>
    <t>Молоко в пакетах 0,2 3,5%</t>
  </si>
  <si>
    <t>Молоко 2,5%</t>
  </si>
  <si>
    <t>яблоко</t>
  </si>
  <si>
    <t>Молоко 0,2 3,5%</t>
  </si>
  <si>
    <t>Огурец )помидор) сол.</t>
  </si>
  <si>
    <t>Огурец (помидор) сол.</t>
  </si>
  <si>
    <t>завтрак 65,80 рублей, Обед:74 рубля. ИТОГО: 139Ю80 рублей</t>
  </si>
  <si>
    <t>,80 рублей</t>
  </si>
  <si>
    <t>Котлета куриная</t>
  </si>
  <si>
    <t>макаронные изделия</t>
  </si>
  <si>
    <t>котлеты куриные</t>
  </si>
  <si>
    <t>макароны отварные</t>
  </si>
  <si>
    <t>крупа гречневая  отварные с сахаром</t>
  </si>
  <si>
    <t>0.4</t>
  </si>
  <si>
    <t>Запеканка картофельная с курицей</t>
  </si>
  <si>
    <t>молоко 0,2 3.5%</t>
  </si>
  <si>
    <t xml:space="preserve">Каша жидкая молочная пшенная </t>
  </si>
  <si>
    <t xml:space="preserve">Яблоко </t>
  </si>
  <si>
    <t>молоко 0.2 3,5%</t>
  </si>
  <si>
    <t>109.6</t>
  </si>
  <si>
    <t xml:space="preserve">яблоко </t>
  </si>
  <si>
    <t>яйцо = кг /0,041 получаем шт</t>
  </si>
  <si>
    <t>Яйцо 1 категории (41 гр+/-)</t>
  </si>
  <si>
    <t>печенье</t>
  </si>
  <si>
    <t>Печенье</t>
  </si>
  <si>
    <t>Огурец (помидор)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</si>
</sst>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Arial Cyr"/>
    </font>
    <font>
      <b/>
      <sz val="12"/>
      <name val="Arial Cy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" fontId="1" fillId="0" borderId="2" xfId="0" applyNumberFormat="1" applyFont="1" applyBorder="1" applyAlignment="1">
      <alignment wrapText="1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right" wrapText="1"/>
    </xf>
    <xf numFmtId="0" fontId="1" fillId="0" borderId="2" xfId="0" applyFont="1" applyBorder="1"/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textRotation="90" wrapText="1"/>
    </xf>
    <xf numFmtId="4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0" xfId="0" applyNumberFormat="1" applyFont="1"/>
    <xf numFmtId="0" fontId="9" fillId="0" borderId="0" xfId="0" applyFont="1" applyAlignment="1">
      <alignment vertical="center" wrapText="1"/>
    </xf>
    <xf numFmtId="0" fontId="6" fillId="0" borderId="5" xfId="0" applyFont="1" applyBorder="1"/>
    <xf numFmtId="0" fontId="7" fillId="0" borderId="5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vertical="center" wrapText="1"/>
    </xf>
    <xf numFmtId="0" fontId="6" fillId="0" borderId="8" xfId="0" applyFont="1" applyBorder="1"/>
    <xf numFmtId="0" fontId="6" fillId="0" borderId="9" xfId="0" applyFont="1" applyBorder="1"/>
    <xf numFmtId="0" fontId="4" fillId="0" borderId="9" xfId="0" applyFont="1" applyBorder="1" applyAlignment="1">
      <alignment vertical="center" wrapText="1"/>
    </xf>
    <xf numFmtId="0" fontId="1" fillId="0" borderId="2" xfId="0" applyFont="1" applyFill="1" applyBorder="1"/>
    <xf numFmtId="4" fontId="1" fillId="0" borderId="0" xfId="0" applyNumberFormat="1" applyFont="1" applyFill="1"/>
    <xf numFmtId="0" fontId="1" fillId="0" borderId="2" xfId="0" applyFont="1" applyFill="1" applyBorder="1" applyAlignment="1">
      <alignment horizontal="right"/>
    </xf>
    <xf numFmtId="2" fontId="1" fillId="0" borderId="2" xfId="0" applyNumberFormat="1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right" wrapText="1"/>
    </xf>
    <xf numFmtId="2" fontId="1" fillId="0" borderId="2" xfId="0" applyNumberFormat="1" applyFont="1" applyFill="1" applyBorder="1"/>
    <xf numFmtId="1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Fill="1"/>
    <xf numFmtId="2" fontId="1" fillId="0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2" fontId="2" fillId="0" borderId="2" xfId="0" applyNumberFormat="1" applyFont="1" applyFill="1" applyBorder="1"/>
    <xf numFmtId="2" fontId="1" fillId="0" borderId="1" xfId="0" applyNumberFormat="1" applyFont="1" applyFill="1" applyBorder="1"/>
    <xf numFmtId="1" fontId="1" fillId="0" borderId="2" xfId="0" applyNumberFormat="1" applyFont="1" applyFill="1" applyBorder="1" applyAlignment="1">
      <alignment horizontal="left"/>
    </xf>
    <xf numFmtId="1" fontId="1" fillId="0" borderId="2" xfId="0" applyNumberFormat="1" applyFont="1" applyFill="1" applyBorder="1"/>
    <xf numFmtId="0" fontId="1" fillId="0" borderId="4" xfId="0" applyFont="1" applyFill="1" applyBorder="1"/>
    <xf numFmtId="0" fontId="2" fillId="0" borderId="4" xfId="0" applyFont="1" applyFill="1" applyBorder="1"/>
    <xf numFmtId="2" fontId="2" fillId="0" borderId="4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2" fillId="0" borderId="0" xfId="0" applyFont="1" applyFill="1"/>
    <xf numFmtId="1" fontId="2" fillId="0" borderId="2" xfId="0" applyNumberFormat="1" applyFont="1" applyFill="1" applyBorder="1"/>
    <xf numFmtId="2" fontId="2" fillId="0" borderId="2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1" fontId="2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/>
    <xf numFmtId="1" fontId="2" fillId="0" borderId="4" xfId="0" applyNumberFormat="1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2" fontId="2" fillId="0" borderId="3" xfId="0" applyNumberFormat="1" applyFont="1" applyFill="1" applyBorder="1"/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left"/>
    </xf>
    <xf numFmtId="2" fontId="10" fillId="0" borderId="2" xfId="0" applyNumberFormat="1" applyFont="1" applyFill="1" applyBorder="1"/>
    <xf numFmtId="2" fontId="10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right"/>
    </xf>
    <xf numFmtId="2" fontId="10" fillId="0" borderId="2" xfId="0" applyNumberFormat="1" applyFont="1" applyFill="1" applyBorder="1" applyAlignment="1">
      <alignment horizontal="right"/>
    </xf>
    <xf numFmtId="2" fontId="1" fillId="0" borderId="3" xfId="0" applyNumberFormat="1" applyFont="1" applyFill="1" applyBorder="1"/>
    <xf numFmtId="1" fontId="1" fillId="0" borderId="2" xfId="0" applyNumberFormat="1" applyFont="1" applyFill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left" vertical="center"/>
    </xf>
    <xf numFmtId="2" fontId="1" fillId="0" borderId="0" xfId="0" applyNumberFormat="1" applyFont="1" applyFill="1"/>
    <xf numFmtId="0" fontId="4" fillId="0" borderId="0" xfId="0" applyFont="1" applyFill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textRotation="90" wrapText="1"/>
    </xf>
    <xf numFmtId="0" fontId="1" fillId="0" borderId="2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" fontId="1" fillId="4" borderId="2" xfId="0" applyNumberFormat="1" applyFont="1" applyFill="1" applyBorder="1" applyAlignment="1">
      <alignment wrapText="1"/>
    </xf>
    <xf numFmtId="2" fontId="1" fillId="0" borderId="2" xfId="0" applyNumberFormat="1" applyFont="1" applyFill="1" applyBorder="1" applyAlignment="1">
      <alignment horizontal="right" vertical="top"/>
    </xf>
    <xf numFmtId="2" fontId="11" fillId="0" borderId="2" xfId="0" applyNumberFormat="1" applyFont="1" applyFill="1" applyBorder="1"/>
    <xf numFmtId="0" fontId="2" fillId="0" borderId="0" xfId="0" applyFont="1"/>
    <xf numFmtId="0" fontId="12" fillId="0" borderId="0" xfId="0" applyFont="1"/>
    <xf numFmtId="0" fontId="2" fillId="0" borderId="2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wrapText="1"/>
    </xf>
    <xf numFmtId="4" fontId="1" fillId="0" borderId="3" xfId="0" applyNumberFormat="1" applyFont="1" applyFill="1" applyBorder="1" applyAlignment="1">
      <alignment wrapText="1"/>
    </xf>
    <xf numFmtId="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4" fontId="1" fillId="0" borderId="1" xfId="0" applyNumberFormat="1" applyFont="1" applyFill="1" applyBorder="1"/>
    <xf numFmtId="4" fontId="1" fillId="0" borderId="4" xfId="0" applyNumberFormat="1" applyFont="1" applyFill="1" applyBorder="1"/>
    <xf numFmtId="4" fontId="1" fillId="0" borderId="6" xfId="0" applyNumberFormat="1" applyFont="1" applyFill="1" applyBorder="1"/>
    <xf numFmtId="4" fontId="1" fillId="0" borderId="3" xfId="0" applyNumberFormat="1" applyFont="1" applyFill="1" applyBorder="1"/>
    <xf numFmtId="4" fontId="2" fillId="0" borderId="0" xfId="0" applyNumberFormat="1" applyFont="1" applyFill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65" fontId="0" fillId="0" borderId="0" xfId="0" applyNumberFormat="1"/>
    <xf numFmtId="4" fontId="1" fillId="0" borderId="2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center" wrapText="1"/>
    </xf>
    <xf numFmtId="4" fontId="1" fillId="4" borderId="0" xfId="0" applyNumberFormat="1" applyFont="1" applyFill="1" applyAlignment="1">
      <alignment wrapText="1"/>
    </xf>
    <xf numFmtId="0" fontId="1" fillId="4" borderId="0" xfId="0" applyFont="1" applyFill="1" applyAlignment="1">
      <alignment wrapText="1"/>
    </xf>
    <xf numFmtId="4" fontId="2" fillId="5" borderId="2" xfId="0" applyNumberFormat="1" applyFont="1" applyFill="1" applyBorder="1" applyAlignment="1">
      <alignment vertical="center" wrapText="1"/>
    </xf>
    <xf numFmtId="4" fontId="1" fillId="5" borderId="2" xfId="0" applyNumberFormat="1" applyFont="1" applyFill="1" applyBorder="1" applyAlignment="1">
      <alignment wrapText="1"/>
    </xf>
    <xf numFmtId="2" fontId="0" fillId="0" borderId="0" xfId="0" applyNumberFormat="1"/>
    <xf numFmtId="4" fontId="2" fillId="4" borderId="2" xfId="0" applyNumberFormat="1" applyFont="1" applyFill="1" applyBorder="1" applyAlignment="1">
      <alignment vertical="center" wrapText="1"/>
    </xf>
    <xf numFmtId="4" fontId="2" fillId="6" borderId="2" xfId="0" applyNumberFormat="1" applyFont="1" applyFill="1" applyBorder="1" applyAlignment="1">
      <alignment vertical="center" wrapText="1"/>
    </xf>
    <xf numFmtId="4" fontId="1" fillId="7" borderId="2" xfId="0" applyNumberFormat="1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wrapText="1"/>
    </xf>
    <xf numFmtId="4" fontId="1" fillId="7" borderId="0" xfId="0" applyNumberFormat="1" applyFont="1" applyFill="1" applyAlignment="1">
      <alignment vertical="center" wrapText="1"/>
    </xf>
    <xf numFmtId="0" fontId="1" fillId="7" borderId="0" xfId="0" applyFont="1" applyFill="1" applyAlignment="1">
      <alignment vertical="center"/>
    </xf>
    <xf numFmtId="4" fontId="1" fillId="6" borderId="2" xfId="0" applyNumberFormat="1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0" fontId="6" fillId="0" borderId="5" xfId="0" applyFont="1" applyBorder="1"/>
    <xf numFmtId="2" fontId="6" fillId="0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49" fontId="13" fillId="6" borderId="1" xfId="0" applyNumberFormat="1" applyFont="1" applyFill="1" applyBorder="1" applyAlignment="1">
      <alignment horizontal="center" vertical="center"/>
    </xf>
    <xf numFmtId="49" fontId="13" fillId="6" borderId="4" xfId="0" applyNumberFormat="1" applyFont="1" applyFill="1" applyBorder="1" applyAlignment="1">
      <alignment horizontal="center" vertical="center"/>
    </xf>
    <xf numFmtId="49" fontId="13" fillId="6" borderId="3" xfId="0" applyNumberFormat="1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FFCCFF"/>
      <color rgb="FF99FFCC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259543</xdr:colOff>
      <xdr:row>61</xdr:row>
      <xdr:rowOff>134489</xdr:rowOff>
    </xdr:from>
    <xdr:to>
      <xdr:col>46</xdr:col>
      <xdr:colOff>73915</xdr:colOff>
      <xdr:row>84</xdr:row>
      <xdr:rowOff>40820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1900" y="13864096"/>
          <a:ext cx="9602444" cy="4804903"/>
        </a:xfrm>
        <a:prstGeom prst="rect">
          <a:avLst/>
        </a:prstGeom>
      </xdr:spPr>
    </xdr:pic>
    <xdr:clientData/>
  </xdr:twoCellAnchor>
  <xdr:twoCellAnchor editAs="oneCell">
    <xdr:from>
      <xdr:col>9</xdr:col>
      <xdr:colOff>397911</xdr:colOff>
      <xdr:row>64</xdr:row>
      <xdr:rowOff>158766</xdr:rowOff>
    </xdr:from>
    <xdr:to>
      <xdr:col>24</xdr:col>
      <xdr:colOff>327566</xdr:colOff>
      <xdr:row>78</xdr:row>
      <xdr:rowOff>160224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1661" y="14840873"/>
          <a:ext cx="8100744" cy="2668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N1048576"/>
  <sheetViews>
    <sheetView tabSelected="1" zoomScale="60" zoomScaleNormal="60"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I2" sqref="I2:N2"/>
    </sheetView>
  </sheetViews>
  <sheetFormatPr defaultRowHeight="15" x14ac:dyDescent="0.25"/>
  <cols>
    <col min="1" max="1" width="30.5703125" style="6" customWidth="1"/>
    <col min="2" max="2" width="6.7109375" style="6" customWidth="1"/>
    <col min="3" max="3" width="11.85546875" style="6" customWidth="1"/>
    <col min="4" max="4" width="10.5703125" style="6" customWidth="1"/>
    <col min="5" max="5" width="8.42578125" style="6" customWidth="1"/>
    <col min="6" max="6" width="10.42578125" style="6" customWidth="1"/>
    <col min="7" max="7" width="10.140625" style="6" customWidth="1"/>
    <col min="8" max="8" width="15.28515625" style="6" customWidth="1"/>
    <col min="9" max="9" width="10.5703125" style="6" customWidth="1"/>
    <col min="10" max="10" width="9.28515625" style="6" customWidth="1"/>
    <col min="11" max="11" width="10.5703125" style="6" customWidth="1"/>
    <col min="12" max="12" width="6.85546875" style="6" bestFit="1" customWidth="1"/>
    <col min="13" max="13" width="8.42578125" style="6" customWidth="1"/>
    <col min="14" max="14" width="10.85546875" style="6" customWidth="1"/>
    <col min="15" max="15" width="6.85546875" style="6" bestFit="1" customWidth="1"/>
    <col min="16" max="16" width="6.28515625" style="6" customWidth="1"/>
    <col min="17" max="19" width="7.5703125" style="6" customWidth="1"/>
    <col min="20" max="20" width="7" style="6" customWidth="1"/>
    <col min="21" max="21" width="6.85546875" style="6" bestFit="1" customWidth="1"/>
    <col min="22" max="22" width="8.140625" style="6" customWidth="1"/>
    <col min="23" max="23" width="9.42578125" style="6" customWidth="1"/>
    <col min="24" max="24" width="8.5703125" style="6" customWidth="1"/>
    <col min="25" max="26" width="8.140625" style="6" customWidth="1"/>
    <col min="27" max="27" width="11.5703125" style="6" customWidth="1"/>
    <col min="28" max="28" width="7.85546875" style="6" customWidth="1"/>
    <col min="29" max="29" width="6.28515625" style="6" customWidth="1"/>
    <col min="30" max="30" width="8" style="6" customWidth="1"/>
    <col min="31" max="33" width="7.42578125" style="6" customWidth="1"/>
    <col min="34" max="34" width="6.85546875" style="6" bestFit="1" customWidth="1"/>
    <col min="35" max="35" width="7.7109375" style="6" customWidth="1"/>
    <col min="36" max="36" width="7.85546875" style="6" customWidth="1"/>
    <col min="37" max="37" width="8.7109375" style="6" customWidth="1"/>
    <col min="38" max="38" width="7.28515625" style="6" customWidth="1"/>
    <col min="39" max="39" width="8.140625" style="6" customWidth="1"/>
    <col min="40" max="40" width="9" style="6" customWidth="1"/>
    <col min="41" max="41" width="6.85546875" style="6" bestFit="1" customWidth="1"/>
    <col min="42" max="42" width="10.140625" style="6" customWidth="1"/>
    <col min="43" max="43" width="6.28515625" style="6" customWidth="1"/>
    <col min="44" max="44" width="7" style="6" customWidth="1"/>
    <col min="45" max="45" width="6.28515625" style="6" customWidth="1"/>
    <col min="46" max="46" width="9.140625" style="6" customWidth="1"/>
    <col min="47" max="48" width="7.85546875" style="6" customWidth="1"/>
    <col min="49" max="49" width="7.5703125" style="6" customWidth="1"/>
    <col min="50" max="51" width="9" style="6" customWidth="1"/>
    <col min="52" max="52" width="7.7109375" style="6" customWidth="1"/>
    <col min="53" max="53" width="12.7109375" style="6" customWidth="1"/>
    <col min="54" max="54" width="6.28515625" style="6" customWidth="1"/>
    <col min="55" max="55" width="10" style="6" customWidth="1"/>
    <col min="56" max="56" width="6.7109375" style="6" customWidth="1"/>
    <col min="57" max="57" width="6.28515625" style="6" customWidth="1"/>
    <col min="58" max="58" width="7.28515625" style="6" customWidth="1"/>
    <col min="59" max="59" width="7" style="6" customWidth="1"/>
    <col min="60" max="60" width="8.140625" style="6" customWidth="1"/>
    <col min="61" max="61" width="7.7109375" style="6" customWidth="1"/>
    <col min="62" max="62" width="13" style="6" customWidth="1"/>
    <col min="63" max="63" width="6.7109375" style="6" customWidth="1"/>
    <col min="64" max="64" width="9" style="6" customWidth="1"/>
    <col min="65" max="65" width="10" style="6" customWidth="1"/>
    <col min="66" max="66" width="6.28515625" style="6" customWidth="1"/>
    <col min="67" max="67" width="7.5703125" style="6" customWidth="1"/>
    <col min="68" max="68" width="7.7109375" style="6" customWidth="1"/>
    <col min="69" max="69" width="7.42578125" style="6" customWidth="1"/>
    <col min="70" max="70" width="6.28515625" style="6" customWidth="1"/>
    <col min="71" max="71" width="10.7109375" style="6" customWidth="1"/>
    <col min="72" max="72" width="8.42578125" style="6" customWidth="1"/>
    <col min="73" max="73" width="8.140625" style="6" customWidth="1"/>
    <col min="74" max="74" width="7.42578125" style="6" customWidth="1"/>
    <col min="75" max="75" width="8" style="6" customWidth="1"/>
    <col min="76" max="76" width="7.42578125" style="6" customWidth="1"/>
    <col min="77" max="77" width="8" style="6" customWidth="1"/>
    <col min="78" max="78" width="8.7109375" style="6" customWidth="1"/>
    <col min="79" max="79" width="8.42578125" style="6" customWidth="1"/>
    <col min="80" max="80" width="8" style="6" customWidth="1"/>
    <col min="81" max="81" width="11.28515625" style="6" customWidth="1"/>
    <col min="82" max="82" width="7.42578125" style="6" customWidth="1"/>
    <col min="83" max="83" width="6.28515625" style="6" customWidth="1"/>
    <col min="84" max="84" width="8.42578125" style="6" customWidth="1"/>
    <col min="85" max="86" width="9.140625" style="6" customWidth="1"/>
    <col min="87" max="87" width="8.140625" style="6" customWidth="1"/>
    <col min="88" max="89" width="9.7109375" style="6" customWidth="1"/>
    <col min="90" max="90" width="8" style="6" customWidth="1"/>
    <col min="91" max="91" width="7.7109375" style="6" customWidth="1"/>
    <col min="92" max="93" width="6.28515625" style="6" customWidth="1"/>
    <col min="94" max="94" width="8" style="6" customWidth="1"/>
    <col min="95" max="95" width="6.28515625" style="6" customWidth="1"/>
    <col min="96" max="96" width="10.42578125" style="6" customWidth="1"/>
    <col min="97" max="97" width="8.42578125" style="6" customWidth="1"/>
    <col min="98" max="98" width="7.7109375" style="6" customWidth="1"/>
    <col min="99" max="99" width="8" style="6" customWidth="1"/>
    <col min="100" max="100" width="7.7109375" style="6" customWidth="1"/>
    <col min="101" max="101" width="8" style="6" customWidth="1"/>
    <col min="102" max="102" width="8.140625" style="6" customWidth="1"/>
    <col min="103" max="103" width="7.7109375" style="6" customWidth="1"/>
    <col min="104" max="104" width="8.5703125" style="6" customWidth="1"/>
    <col min="105" max="105" width="6.28515625" style="6" customWidth="1"/>
    <col min="106" max="106" width="8.28515625" style="6" customWidth="1"/>
    <col min="107" max="107" width="9" style="6" customWidth="1"/>
    <col min="108" max="108" width="7.42578125" style="6" customWidth="1"/>
    <col min="109" max="109" width="9.140625" style="6" customWidth="1"/>
    <col min="110" max="110" width="6.7109375" style="6" customWidth="1"/>
    <col min="111" max="111" width="9.140625" style="6" customWidth="1"/>
    <col min="112" max="112" width="8.140625" style="6" customWidth="1"/>
    <col min="113" max="114" width="8" style="6" customWidth="1"/>
    <col min="115" max="115" width="7.42578125" style="6" customWidth="1"/>
    <col min="116" max="116" width="7.5703125" style="6" customWidth="1"/>
    <col min="117" max="117" width="6.28515625" style="6" customWidth="1"/>
    <col min="118" max="118" width="9.5703125" style="6" customWidth="1"/>
    <col min="119" max="119" width="7.42578125" style="6" customWidth="1"/>
    <col min="120" max="120" width="9.42578125" style="6" customWidth="1"/>
    <col min="121" max="121" width="6.28515625" style="6" customWidth="1"/>
    <col min="122" max="122" width="9" style="6" customWidth="1"/>
    <col min="123" max="123" width="10.42578125" style="6" customWidth="1"/>
    <col min="124" max="124" width="9.28515625" style="6" customWidth="1"/>
    <col min="125" max="125" width="7.42578125" style="6" customWidth="1"/>
    <col min="126" max="127" width="7.5703125" style="6" customWidth="1"/>
    <col min="128" max="128" width="10.85546875" style="6" customWidth="1"/>
    <col min="129" max="129" width="6.42578125" style="6" customWidth="1"/>
    <col min="130" max="130" width="7.42578125" style="6" customWidth="1"/>
    <col min="131" max="132" width="8.140625" style="6" customWidth="1"/>
    <col min="133" max="133" width="9.28515625" style="6" customWidth="1"/>
    <col min="134" max="134" width="10.42578125" style="6" customWidth="1"/>
    <col min="135" max="135" width="10.28515625" style="6" customWidth="1"/>
    <col min="136" max="136" width="11" style="6" customWidth="1"/>
    <col min="137" max="137" width="8.85546875" style="6" customWidth="1"/>
    <col min="138" max="138" width="9.5703125" style="6" customWidth="1"/>
    <col min="139" max="139" width="46.85546875" style="6" customWidth="1"/>
    <col min="140" max="140" width="9.140625" style="6"/>
    <col min="141" max="141" width="11" style="6" customWidth="1"/>
    <col min="142" max="143" width="15.5703125" style="6" customWidth="1"/>
    <col min="144" max="145" width="12.5703125" style="6" customWidth="1"/>
    <col min="146" max="155" width="14.85546875" style="6" customWidth="1"/>
    <col min="156" max="157" width="14.5703125" style="6" customWidth="1"/>
    <col min="158" max="158" width="16.85546875" style="6" customWidth="1"/>
    <col min="159" max="159" width="15.7109375" style="6" customWidth="1"/>
    <col min="160" max="160" width="13.140625" style="6" customWidth="1"/>
    <col min="161" max="161" width="15" style="6" customWidth="1"/>
    <col min="162" max="162" width="13.140625" style="6" customWidth="1"/>
    <col min="163" max="163" width="16.42578125" style="6" customWidth="1"/>
    <col min="164" max="164" width="13.140625" style="6" customWidth="1"/>
    <col min="165" max="165" width="16" style="6" customWidth="1"/>
    <col min="166" max="172" width="13.140625" style="6" customWidth="1"/>
    <col min="173" max="173" width="16" style="6" customWidth="1"/>
    <col min="174" max="175" width="13.140625" style="6" customWidth="1"/>
    <col min="176" max="176" width="11.5703125" style="6" customWidth="1"/>
    <col min="177" max="177" width="14.85546875" style="6" customWidth="1"/>
    <col min="178" max="178" width="11.7109375" style="6" customWidth="1"/>
    <col min="179" max="179" width="14.28515625" style="6" customWidth="1"/>
    <col min="180" max="180" width="11.7109375" style="6" customWidth="1"/>
    <col min="181" max="181" width="16.42578125" style="6" customWidth="1"/>
    <col min="182" max="184" width="11.7109375" style="6" customWidth="1"/>
    <col min="185" max="185" width="17" style="6" customWidth="1"/>
    <col min="186" max="186" width="11.7109375" style="6" customWidth="1"/>
    <col min="187" max="187" width="17.42578125" style="6" customWidth="1"/>
    <col min="188" max="188" width="11.7109375" style="6" customWidth="1"/>
    <col min="189" max="189" width="17.140625" style="6" customWidth="1"/>
    <col min="190" max="190" width="11.7109375" style="6" customWidth="1"/>
    <col min="191" max="191" width="16.28515625" style="6" customWidth="1"/>
    <col min="192" max="192" width="16.42578125" style="6" customWidth="1"/>
    <col min="193" max="193" width="17" style="6" customWidth="1"/>
    <col min="194" max="194" width="16" style="6" customWidth="1"/>
    <col min="195" max="195" width="16.42578125" style="6" customWidth="1"/>
    <col min="196" max="198" width="12.42578125" style="6" customWidth="1"/>
    <col min="199" max="199" width="14.28515625" style="6" customWidth="1"/>
    <col min="200" max="200" width="12.42578125" style="6" customWidth="1"/>
    <col min="201" max="201" width="16" style="6" customWidth="1"/>
    <col min="202" max="208" width="12.42578125" style="6" customWidth="1"/>
    <col min="209" max="209" width="16.7109375" style="6" customWidth="1"/>
    <col min="210" max="211" width="12.42578125" style="6" customWidth="1"/>
    <col min="212" max="212" width="14.5703125" style="6" customWidth="1"/>
    <col min="213" max="213" width="14.42578125" style="6" customWidth="1"/>
    <col min="214" max="214" width="13.7109375" style="6" customWidth="1"/>
    <col min="215" max="216" width="14.7109375" style="6" customWidth="1"/>
    <col min="217" max="217" width="16.85546875" style="6" customWidth="1"/>
    <col min="218" max="218" width="14" style="6" customWidth="1"/>
    <col min="219" max="219" width="15.85546875" style="6" customWidth="1"/>
    <col min="220" max="220" width="11.85546875" style="6" customWidth="1"/>
    <col min="221" max="221" width="15.7109375" style="6" customWidth="1"/>
    <col min="222" max="222" width="11.85546875" style="6" customWidth="1"/>
    <col min="223" max="223" width="16.5703125" style="6" customWidth="1"/>
    <col min="224" max="224" width="11.85546875" style="6" customWidth="1"/>
    <col min="225" max="225" width="14.140625" style="6" customWidth="1"/>
    <col min="226" max="226" width="14" style="6" customWidth="1"/>
    <col min="227" max="227" width="14.42578125" style="6" customWidth="1"/>
    <col min="228" max="228" width="11.85546875" style="6" customWidth="1"/>
    <col min="229" max="229" width="15" style="6" customWidth="1"/>
    <col min="230" max="230" width="11.5703125" style="6" customWidth="1"/>
    <col min="231" max="231" width="14.7109375" style="6" customWidth="1"/>
    <col min="232" max="232" width="13" style="6" customWidth="1"/>
    <col min="233" max="233" width="16.28515625" style="6" customWidth="1"/>
    <col min="234" max="234" width="13" style="6" customWidth="1"/>
    <col min="235" max="235" width="16.28515625" style="6" customWidth="1"/>
    <col min="236" max="236" width="13" style="6" customWidth="1"/>
    <col min="237" max="237" width="15.42578125" style="6" customWidth="1"/>
    <col min="238" max="244" width="13" style="6" customWidth="1"/>
    <col min="245" max="245" width="14.140625" style="6" bestFit="1" customWidth="1"/>
    <col min="246" max="247" width="13" style="6" customWidth="1"/>
    <col min="248" max="248" width="11.5703125" style="6" customWidth="1"/>
    <col min="249" max="249" width="22.140625" style="6" customWidth="1"/>
    <col min="250" max="250" width="11.7109375" style="6" customWidth="1"/>
    <col min="251" max="251" width="13.85546875" style="6" customWidth="1"/>
    <col min="252" max="252" width="11.7109375" style="6" customWidth="1"/>
    <col min="253" max="253" width="14.5703125" style="6" customWidth="1"/>
    <col min="254" max="254" width="9.85546875" style="6" customWidth="1"/>
    <col min="255" max="255" width="13.42578125" style="6" customWidth="1"/>
    <col min="256" max="256" width="11.7109375" style="6" customWidth="1"/>
    <col min="257" max="257" width="16.7109375" style="6" customWidth="1"/>
    <col min="258" max="258" width="11.7109375" style="6" customWidth="1"/>
    <col min="259" max="259" width="17.140625" style="6" customWidth="1"/>
    <col min="260" max="260" width="11.7109375" style="6" customWidth="1"/>
    <col min="261" max="261" width="17.85546875" style="6" customWidth="1"/>
    <col min="262" max="262" width="13.5703125" style="6" customWidth="1"/>
    <col min="263" max="264" width="13.42578125" style="6" customWidth="1"/>
    <col min="265" max="265" width="19.85546875" style="6" customWidth="1"/>
    <col min="266" max="266" width="11.5703125" style="6" customWidth="1"/>
    <col min="267" max="267" width="15" style="6" customWidth="1"/>
    <col min="268" max="268" width="12.85546875" style="6" customWidth="1"/>
    <col min="269" max="269" width="14.7109375" style="6" customWidth="1"/>
    <col min="270" max="270" width="12.85546875" style="6" customWidth="1"/>
    <col min="271" max="271" width="16" style="6" customWidth="1"/>
    <col min="272" max="272" width="12.85546875" style="6" customWidth="1"/>
    <col min="273" max="273" width="14.140625" style="6" bestFit="1" customWidth="1"/>
    <col min="274" max="274" width="12.85546875" style="6" customWidth="1"/>
    <col min="275" max="275" width="16.7109375" style="6" customWidth="1"/>
    <col min="276" max="281" width="12.85546875" style="6" customWidth="1"/>
    <col min="282" max="282" width="15.28515625" style="6" customWidth="1"/>
    <col min="283" max="283" width="12.85546875" style="6" customWidth="1"/>
    <col min="284" max="284" width="11.5703125" style="6" customWidth="1"/>
    <col min="285" max="285" width="18.85546875" style="6" customWidth="1"/>
    <col min="286" max="286" width="12" style="6" customWidth="1"/>
    <col min="287" max="287" width="13.85546875" style="6" customWidth="1"/>
    <col min="288" max="292" width="12" style="6" customWidth="1"/>
    <col min="293" max="293" width="15.28515625" style="6" customWidth="1"/>
    <col min="294" max="294" width="12" style="6" customWidth="1"/>
    <col min="295" max="295" width="14.85546875" style="6" customWidth="1"/>
    <col min="296" max="298" width="12" style="6" customWidth="1"/>
    <col min="299" max="299" width="14.42578125" style="6" customWidth="1"/>
    <col min="300" max="300" width="12" style="6" customWidth="1"/>
    <col min="301" max="301" width="15.28515625" style="6" customWidth="1"/>
    <col min="302" max="302" width="11" style="6" customWidth="1"/>
    <col min="303" max="303" width="13.28515625" style="6" customWidth="1"/>
    <col min="304" max="304" width="11.42578125" style="6" customWidth="1"/>
    <col min="305" max="305" width="15.42578125" style="6" customWidth="1"/>
    <col min="306" max="306" width="11.42578125" style="6" customWidth="1"/>
    <col min="307" max="307" width="14.28515625" style="6" customWidth="1"/>
    <col min="308" max="308" width="11.42578125" style="6" customWidth="1"/>
    <col min="309" max="309" width="14.140625" style="6" bestFit="1" customWidth="1"/>
    <col min="310" max="310" width="11.42578125" style="6" customWidth="1"/>
    <col min="311" max="311" width="13.140625" style="6" customWidth="1"/>
    <col min="312" max="312" width="11.42578125" style="6" customWidth="1"/>
    <col min="313" max="313" width="13.140625" style="6" customWidth="1"/>
    <col min="314" max="314" width="11.42578125" style="6" customWidth="1"/>
    <col min="315" max="315" width="13.5703125" style="6" customWidth="1"/>
    <col min="316" max="316" width="11.42578125" style="6" customWidth="1"/>
    <col min="317" max="317" width="15.28515625" style="6" customWidth="1"/>
    <col min="318" max="318" width="13.5703125" style="6" customWidth="1"/>
    <col min="319" max="319" width="14.28515625" style="6" customWidth="1"/>
    <col min="320" max="320" width="10.28515625" style="6" customWidth="1"/>
    <col min="321" max="337" width="14.140625" style="6" customWidth="1"/>
    <col min="338" max="338" width="10.85546875" style="6" customWidth="1"/>
    <col min="339" max="339" width="21.7109375" style="6" customWidth="1"/>
    <col min="340" max="340" width="11.42578125" style="6" customWidth="1"/>
    <col min="341" max="341" width="15.7109375" style="6" customWidth="1"/>
    <col min="342" max="342" width="11.42578125" style="6" customWidth="1"/>
    <col min="343" max="343" width="13.85546875" style="6" customWidth="1"/>
    <col min="344" max="344" width="11.42578125" style="6" customWidth="1"/>
    <col min="345" max="345" width="15.42578125" style="6" customWidth="1"/>
    <col min="346" max="346" width="11.42578125" style="6" customWidth="1"/>
    <col min="347" max="347" width="14.28515625" style="6" customWidth="1"/>
    <col min="348" max="348" width="11.42578125" style="6" customWidth="1"/>
    <col min="349" max="349" width="16" style="6" customWidth="1"/>
    <col min="350" max="350" width="11.42578125" style="6" customWidth="1"/>
    <col min="351" max="351" width="13.85546875" style="6" customWidth="1"/>
    <col min="352" max="352" width="11.42578125" style="6" customWidth="1"/>
    <col min="353" max="353" width="14" style="6" customWidth="1"/>
    <col min="354" max="354" width="14.140625" style="6" customWidth="1"/>
    <col min="355" max="355" width="14" style="6" customWidth="1"/>
    <col min="356" max="356" width="11.7109375" style="6" customWidth="1"/>
    <col min="357" max="357" width="14.7109375" style="6" customWidth="1"/>
    <col min="358" max="358" width="11.5703125" style="6" customWidth="1"/>
    <col min="359" max="359" width="14" style="6" customWidth="1"/>
    <col min="360" max="360" width="11.5703125" style="6" customWidth="1"/>
    <col min="361" max="361" width="14" style="6" customWidth="1"/>
    <col min="362" max="362" width="11.5703125" style="6" customWidth="1"/>
    <col min="363" max="363" width="13.7109375" style="6" customWidth="1"/>
    <col min="364" max="364" width="11.5703125" style="6" customWidth="1"/>
    <col min="365" max="365" width="15.85546875" style="6" customWidth="1"/>
    <col min="366" max="366" width="11.5703125" style="6" customWidth="1"/>
    <col min="367" max="367" width="14" style="6" customWidth="1"/>
    <col min="368" max="368" width="11.5703125" style="6" customWidth="1"/>
    <col min="369" max="369" width="14.140625" style="6" customWidth="1"/>
    <col min="370" max="370" width="11.5703125" style="6" customWidth="1"/>
    <col min="371" max="371" width="14.140625" style="6" customWidth="1"/>
    <col min="372" max="373" width="14.5703125" style="6" customWidth="1"/>
    <col min="374" max="374" width="13.5703125" style="6" customWidth="1"/>
    <col min="375" max="375" width="20.28515625" style="6" customWidth="1"/>
    <col min="376" max="376" width="11.7109375" style="6" customWidth="1"/>
    <col min="377" max="377" width="12.7109375" style="6" customWidth="1"/>
    <col min="378" max="378" width="11.7109375" style="6" customWidth="1"/>
    <col min="379" max="379" width="14.85546875" style="6" customWidth="1"/>
    <col min="380" max="380" width="11.7109375" style="6" customWidth="1"/>
    <col min="381" max="381" width="15.28515625" style="6" customWidth="1"/>
    <col min="382" max="382" width="11.7109375" style="6" customWidth="1"/>
    <col min="383" max="383" width="14.140625" style="6" customWidth="1"/>
    <col min="384" max="384" width="15.5703125" style="6" customWidth="1"/>
    <col min="385" max="385" width="15.7109375" style="6" customWidth="1"/>
    <col min="386" max="386" width="11.7109375" style="6" customWidth="1"/>
    <col min="387" max="387" width="15.28515625" style="6" customWidth="1"/>
    <col min="388" max="388" width="11.7109375" style="6" customWidth="1"/>
    <col min="389" max="389" width="13.28515625" style="6" customWidth="1"/>
    <col min="390" max="390" width="16.28515625" style="6" customWidth="1"/>
    <col min="391" max="391" width="14.28515625" style="6" customWidth="1"/>
    <col min="392" max="392" width="14" style="6" customWidth="1"/>
    <col min="393" max="393" width="16.5703125" style="6" customWidth="1"/>
    <col min="394" max="409" width="12.85546875" style="6" customWidth="1"/>
    <col min="410" max="410" width="14.28515625" style="6" customWidth="1"/>
    <col min="411" max="411" width="14.42578125" style="6" customWidth="1"/>
    <col min="412" max="426" width="12.140625" style="6" customWidth="1"/>
    <col min="427" max="427" width="15.140625" style="6" customWidth="1"/>
    <col min="428" max="428" width="13.5703125" style="6" customWidth="1"/>
    <col min="429" max="429" width="15.5703125" style="6" customWidth="1"/>
    <col min="430" max="445" width="12.140625" style="6" customWidth="1"/>
    <col min="446" max="446" width="10.28515625" style="6" customWidth="1"/>
    <col min="447" max="450" width="13.7109375" style="6" customWidth="1"/>
    <col min="451" max="451" width="19.140625" style="6" customWidth="1"/>
    <col min="452" max="452" width="13.140625" style="6" customWidth="1"/>
    <col min="453" max="453" width="22.28515625" style="6" customWidth="1"/>
    <col min="454" max="454" width="12.7109375" style="6" customWidth="1"/>
    <col min="455" max="455" width="19" style="6" customWidth="1"/>
    <col min="456" max="456" width="16.7109375" style="6" customWidth="1"/>
    <col min="457" max="16384" width="9.140625" style="6"/>
  </cols>
  <sheetData>
    <row r="1" spans="1:456" ht="28.5" customHeight="1" x14ac:dyDescent="0.25">
      <c r="A1" s="6" t="s">
        <v>45</v>
      </c>
      <c r="D1" s="26" t="s">
        <v>138</v>
      </c>
      <c r="H1" s="6" t="s">
        <v>238</v>
      </c>
      <c r="L1" s="6">
        <v>139</v>
      </c>
      <c r="M1" s="6" t="s">
        <v>239</v>
      </c>
      <c r="EI1" s="6" t="s">
        <v>45</v>
      </c>
    </row>
    <row r="2" spans="1:456" s="1" customFormat="1" ht="14.25" customHeight="1" x14ac:dyDescent="0.25">
      <c r="A2" s="176" t="s">
        <v>0</v>
      </c>
      <c r="B2" s="176"/>
      <c r="C2" s="176" t="s">
        <v>15</v>
      </c>
      <c r="D2" s="166" t="s">
        <v>78</v>
      </c>
      <c r="E2" s="168"/>
      <c r="F2" s="168"/>
      <c r="G2" s="168"/>
      <c r="H2" s="168"/>
      <c r="I2" s="166" t="s">
        <v>79</v>
      </c>
      <c r="J2" s="168"/>
      <c r="K2" s="168"/>
      <c r="L2" s="168"/>
      <c r="M2" s="168"/>
      <c r="N2" s="167"/>
      <c r="O2" s="176" t="s">
        <v>91</v>
      </c>
      <c r="P2" s="176"/>
      <c r="Q2" s="176"/>
      <c r="R2" s="176"/>
      <c r="S2" s="176"/>
      <c r="T2" s="176"/>
      <c r="U2" s="166" t="s">
        <v>92</v>
      </c>
      <c r="V2" s="168"/>
      <c r="W2" s="168"/>
      <c r="X2" s="168"/>
      <c r="Y2" s="168"/>
      <c r="Z2" s="168"/>
      <c r="AA2" s="167"/>
      <c r="AB2" s="176" t="s">
        <v>96</v>
      </c>
      <c r="AC2" s="176"/>
      <c r="AD2" s="176"/>
      <c r="AE2" s="176"/>
      <c r="AF2" s="176"/>
      <c r="AG2" s="176"/>
      <c r="AH2" s="166" t="s">
        <v>97</v>
      </c>
      <c r="AI2" s="168"/>
      <c r="AJ2" s="168"/>
      <c r="AK2" s="168"/>
      <c r="AL2" s="168"/>
      <c r="AM2" s="168"/>
      <c r="AN2" s="167"/>
      <c r="AO2" s="166" t="s">
        <v>98</v>
      </c>
      <c r="AP2" s="168"/>
      <c r="AQ2" s="168"/>
      <c r="AR2" s="168"/>
      <c r="AS2" s="168"/>
      <c r="AT2" s="167"/>
      <c r="AU2" s="176" t="s">
        <v>99</v>
      </c>
      <c r="AV2" s="176"/>
      <c r="AW2" s="176"/>
      <c r="AX2" s="176"/>
      <c r="AY2" s="176"/>
      <c r="AZ2" s="176"/>
      <c r="BA2" s="166" t="s">
        <v>102</v>
      </c>
      <c r="BB2" s="168"/>
      <c r="BC2" s="168"/>
      <c r="BD2" s="168"/>
      <c r="BE2" s="168"/>
      <c r="BF2" s="166" t="s">
        <v>103</v>
      </c>
      <c r="BG2" s="168"/>
      <c r="BH2" s="168"/>
      <c r="BI2" s="168"/>
      <c r="BJ2" s="168"/>
      <c r="BK2" s="168"/>
      <c r="BL2" s="168"/>
      <c r="BM2" s="176" t="s">
        <v>121</v>
      </c>
      <c r="BN2" s="176"/>
      <c r="BO2" s="176"/>
      <c r="BP2" s="176"/>
      <c r="BQ2" s="176"/>
      <c r="BR2" s="176"/>
      <c r="BS2" s="176" t="s">
        <v>106</v>
      </c>
      <c r="BT2" s="176"/>
      <c r="BU2" s="176"/>
      <c r="BV2" s="176"/>
      <c r="BW2" s="176"/>
      <c r="BX2" s="176"/>
      <c r="BY2" s="176"/>
      <c r="BZ2" s="166" t="s">
        <v>109</v>
      </c>
      <c r="CA2" s="168"/>
      <c r="CB2" s="168"/>
      <c r="CC2" s="168"/>
      <c r="CD2" s="168"/>
      <c r="CE2" s="168"/>
      <c r="CF2" s="176" t="s">
        <v>129</v>
      </c>
      <c r="CG2" s="176"/>
      <c r="CH2" s="176"/>
      <c r="CI2" s="176"/>
      <c r="CJ2" s="176"/>
      <c r="CK2" s="176"/>
      <c r="CL2" s="176"/>
      <c r="CM2" s="166" t="s">
        <v>113</v>
      </c>
      <c r="CN2" s="168"/>
      <c r="CO2" s="168"/>
      <c r="CP2" s="168"/>
      <c r="CQ2" s="168"/>
      <c r="CR2" s="167"/>
      <c r="CS2" s="176" t="s">
        <v>115</v>
      </c>
      <c r="CT2" s="176"/>
      <c r="CU2" s="176"/>
      <c r="CV2" s="176"/>
      <c r="CW2" s="176"/>
      <c r="CX2" s="176"/>
      <c r="CY2" s="176"/>
      <c r="CZ2" s="168" t="s">
        <v>199</v>
      </c>
      <c r="DA2" s="168"/>
      <c r="DB2" s="168"/>
      <c r="DC2" s="168"/>
      <c r="DD2" s="168"/>
      <c r="DE2" s="168"/>
      <c r="DF2" s="166" t="s">
        <v>114</v>
      </c>
      <c r="DG2" s="168"/>
      <c r="DH2" s="168"/>
      <c r="DI2" s="168"/>
      <c r="DJ2" s="168"/>
      <c r="DK2" s="167"/>
      <c r="DL2" s="166" t="s">
        <v>116</v>
      </c>
      <c r="DM2" s="168"/>
      <c r="DN2" s="168"/>
      <c r="DO2" s="168"/>
      <c r="DP2" s="168"/>
      <c r="DQ2" s="167"/>
      <c r="DR2" s="176" t="s">
        <v>117</v>
      </c>
      <c r="DS2" s="176"/>
      <c r="DT2" s="176"/>
      <c r="DU2" s="176"/>
      <c r="DV2" s="176"/>
      <c r="DW2" s="176"/>
      <c r="DX2" s="176"/>
      <c r="DY2" s="11"/>
      <c r="DZ2" s="11"/>
      <c r="EA2" s="11"/>
      <c r="EB2" s="11"/>
      <c r="EC2" s="11"/>
      <c r="ED2" s="11"/>
      <c r="EE2" s="11"/>
      <c r="EF2" s="11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</row>
    <row r="3" spans="1:456" s="1" customFormat="1" ht="33.75" customHeight="1" x14ac:dyDescent="0.25">
      <c r="A3" s="176" t="s">
        <v>1</v>
      </c>
      <c r="B3" s="176" t="s">
        <v>2</v>
      </c>
      <c r="C3" s="176"/>
      <c r="D3" s="166" t="s">
        <v>89</v>
      </c>
      <c r="E3" s="168"/>
      <c r="F3" s="168"/>
      <c r="G3" s="168"/>
      <c r="H3" s="167"/>
      <c r="I3" s="166" t="s">
        <v>90</v>
      </c>
      <c r="J3" s="168"/>
      <c r="K3" s="168"/>
      <c r="L3" s="168"/>
      <c r="M3" s="168"/>
      <c r="N3" s="167"/>
      <c r="O3" s="166" t="s">
        <v>89</v>
      </c>
      <c r="P3" s="168"/>
      <c r="Q3" s="168"/>
      <c r="R3" s="168"/>
      <c r="S3" s="168"/>
      <c r="T3" s="167"/>
      <c r="U3" s="166" t="s">
        <v>90</v>
      </c>
      <c r="V3" s="168"/>
      <c r="W3" s="168"/>
      <c r="X3" s="168"/>
      <c r="Y3" s="168"/>
      <c r="Z3" s="168"/>
      <c r="AA3" s="167"/>
      <c r="AB3" s="166" t="s">
        <v>89</v>
      </c>
      <c r="AC3" s="168"/>
      <c r="AD3" s="168"/>
      <c r="AE3" s="168"/>
      <c r="AF3" s="168"/>
      <c r="AG3" s="168"/>
      <c r="AH3" s="166" t="s">
        <v>90</v>
      </c>
      <c r="AI3" s="168"/>
      <c r="AJ3" s="168"/>
      <c r="AK3" s="168"/>
      <c r="AL3" s="168"/>
      <c r="AM3" s="168"/>
      <c r="AN3" s="167"/>
      <c r="AO3" s="166" t="s">
        <v>89</v>
      </c>
      <c r="AP3" s="168"/>
      <c r="AQ3" s="168"/>
      <c r="AR3" s="168"/>
      <c r="AS3" s="168"/>
      <c r="AT3" s="167"/>
      <c r="AU3" s="176" t="s">
        <v>90</v>
      </c>
      <c r="AV3" s="176"/>
      <c r="AW3" s="176"/>
      <c r="AX3" s="176"/>
      <c r="AY3" s="176"/>
      <c r="AZ3" s="176"/>
      <c r="BA3" s="166" t="s">
        <v>89</v>
      </c>
      <c r="BB3" s="168"/>
      <c r="BC3" s="168"/>
      <c r="BD3" s="168"/>
      <c r="BE3" s="168"/>
      <c r="BF3" s="166" t="s">
        <v>90</v>
      </c>
      <c r="BG3" s="168"/>
      <c r="BH3" s="168"/>
      <c r="BI3" s="168"/>
      <c r="BJ3" s="168"/>
      <c r="BK3" s="168"/>
      <c r="BL3" s="16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69"/>
      <c r="CA3" s="170"/>
      <c r="CB3" s="170"/>
      <c r="CC3" s="170"/>
      <c r="CD3" s="170"/>
      <c r="CE3" s="170"/>
      <c r="CF3" s="178"/>
      <c r="CG3" s="178"/>
      <c r="CH3" s="178"/>
      <c r="CI3" s="178"/>
      <c r="CJ3" s="178"/>
      <c r="CK3" s="178"/>
      <c r="CL3" s="178"/>
      <c r="CM3" s="169"/>
      <c r="CN3" s="170"/>
      <c r="CO3" s="170"/>
      <c r="CP3" s="170"/>
      <c r="CQ3" s="170"/>
      <c r="CR3" s="171"/>
      <c r="CS3" s="178"/>
      <c r="CT3" s="178"/>
      <c r="CU3" s="178"/>
      <c r="CV3" s="178"/>
      <c r="CW3" s="178"/>
      <c r="CX3" s="178"/>
      <c r="CY3" s="178"/>
      <c r="CZ3" s="170"/>
      <c r="DA3" s="170"/>
      <c r="DB3" s="170"/>
      <c r="DC3" s="170"/>
      <c r="DD3" s="170"/>
      <c r="DE3" s="170"/>
      <c r="DF3" s="169"/>
      <c r="DG3" s="170"/>
      <c r="DH3" s="170"/>
      <c r="DI3" s="170"/>
      <c r="DJ3" s="170"/>
      <c r="DK3" s="171"/>
      <c r="DL3" s="169"/>
      <c r="DM3" s="170"/>
      <c r="DN3" s="170"/>
      <c r="DO3" s="170"/>
      <c r="DP3" s="170"/>
      <c r="DQ3" s="171"/>
      <c r="DR3" s="178"/>
      <c r="DS3" s="178"/>
      <c r="DT3" s="178"/>
      <c r="DU3" s="178"/>
      <c r="DV3" s="178"/>
      <c r="DW3" s="178"/>
      <c r="DX3" s="178"/>
      <c r="DY3" s="23"/>
      <c r="DZ3" s="23"/>
      <c r="EA3" s="23"/>
      <c r="EB3" s="23"/>
      <c r="EC3" s="23"/>
      <c r="ED3" s="23"/>
      <c r="EE3" s="23"/>
      <c r="EF3" s="23"/>
      <c r="EG3" s="12"/>
      <c r="EH3" s="12"/>
      <c r="EI3" s="176" t="s">
        <v>158</v>
      </c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</row>
    <row r="4" spans="1:456" s="2" customFormat="1" ht="122.25" customHeight="1" x14ac:dyDescent="0.25">
      <c r="A4" s="176"/>
      <c r="B4" s="176"/>
      <c r="C4" s="176"/>
      <c r="D4" s="20" t="s">
        <v>95</v>
      </c>
      <c r="E4" s="20" t="s">
        <v>105</v>
      </c>
      <c r="F4" s="20" t="s">
        <v>128</v>
      </c>
      <c r="G4" s="20" t="s">
        <v>82</v>
      </c>
      <c r="H4" s="20"/>
      <c r="I4" s="20" t="s">
        <v>5</v>
      </c>
      <c r="J4" s="20" t="s">
        <v>20</v>
      </c>
      <c r="K4" s="20" t="s">
        <v>21</v>
      </c>
      <c r="L4" s="20" t="s">
        <v>22</v>
      </c>
      <c r="M4" s="20" t="s">
        <v>74</v>
      </c>
      <c r="N4" s="20" t="s">
        <v>14</v>
      </c>
      <c r="O4" s="20" t="s">
        <v>244</v>
      </c>
      <c r="P4" s="20" t="s">
        <v>80</v>
      </c>
      <c r="Q4" s="20" t="s">
        <v>234</v>
      </c>
      <c r="R4" s="20" t="s">
        <v>82</v>
      </c>
      <c r="S4" s="20" t="s">
        <v>185</v>
      </c>
      <c r="T4" s="20" t="s">
        <v>74</v>
      </c>
      <c r="U4" s="20" t="s">
        <v>77</v>
      </c>
      <c r="V4" s="20" t="s">
        <v>16</v>
      </c>
      <c r="W4" s="20" t="s">
        <v>17</v>
      </c>
      <c r="X4" s="20" t="s">
        <v>18</v>
      </c>
      <c r="Y4" s="20" t="s">
        <v>19</v>
      </c>
      <c r="Z4" s="20" t="s">
        <v>74</v>
      </c>
      <c r="AA4" s="20" t="s">
        <v>14</v>
      </c>
      <c r="AB4" s="20" t="s">
        <v>248</v>
      </c>
      <c r="AC4" s="20" t="s">
        <v>80</v>
      </c>
      <c r="AD4" s="20" t="s">
        <v>234</v>
      </c>
      <c r="AE4" s="20" t="s">
        <v>82</v>
      </c>
      <c r="AF4" s="20" t="s">
        <v>120</v>
      </c>
      <c r="AG4" s="20" t="s">
        <v>81</v>
      </c>
      <c r="AH4" s="20" t="s">
        <v>236</v>
      </c>
      <c r="AI4" s="20" t="s">
        <v>25</v>
      </c>
      <c r="AJ4" s="20" t="s">
        <v>26</v>
      </c>
      <c r="AK4" s="20" t="s">
        <v>27</v>
      </c>
      <c r="AL4" s="20" t="s">
        <v>74</v>
      </c>
      <c r="AM4" s="20" t="s">
        <v>14</v>
      </c>
      <c r="AN4" s="20" t="s">
        <v>38</v>
      </c>
      <c r="AO4" s="20" t="s">
        <v>240</v>
      </c>
      <c r="AP4" s="20" t="s">
        <v>241</v>
      </c>
      <c r="AQ4" s="20" t="s">
        <v>80</v>
      </c>
      <c r="AR4" s="20" t="s">
        <v>14</v>
      </c>
      <c r="AS4" s="20" t="s">
        <v>82</v>
      </c>
      <c r="AT4" s="20"/>
      <c r="AU4" s="88" t="s">
        <v>5</v>
      </c>
      <c r="AV4" s="88" t="s">
        <v>23</v>
      </c>
      <c r="AW4" s="88" t="s">
        <v>24</v>
      </c>
      <c r="AX4" s="88" t="s">
        <v>105</v>
      </c>
      <c r="AY4" s="88" t="s">
        <v>74</v>
      </c>
      <c r="AZ4" s="88" t="s">
        <v>14</v>
      </c>
      <c r="BA4" s="88" t="s">
        <v>100</v>
      </c>
      <c r="BB4" s="88" t="s">
        <v>80</v>
      </c>
      <c r="BC4" s="88" t="s">
        <v>249</v>
      </c>
      <c r="BD4" s="88" t="s">
        <v>120</v>
      </c>
      <c r="BE4" s="88" t="s">
        <v>82</v>
      </c>
      <c r="BF4" s="88" t="s">
        <v>28</v>
      </c>
      <c r="BG4" s="88" t="s">
        <v>29</v>
      </c>
      <c r="BH4" s="88" t="s">
        <v>35</v>
      </c>
      <c r="BI4" s="88" t="s">
        <v>30</v>
      </c>
      <c r="BJ4" s="88" t="s">
        <v>198</v>
      </c>
      <c r="BK4" s="88" t="s">
        <v>74</v>
      </c>
      <c r="BL4" s="88" t="s">
        <v>14</v>
      </c>
      <c r="BM4" s="88" t="s">
        <v>95</v>
      </c>
      <c r="BN4" s="88" t="s">
        <v>105</v>
      </c>
      <c r="BO4" s="88"/>
      <c r="BP4" s="88" t="s">
        <v>101</v>
      </c>
      <c r="BQ4" s="88"/>
      <c r="BR4" s="88" t="s">
        <v>82</v>
      </c>
      <c r="BS4" s="20" t="s">
        <v>77</v>
      </c>
      <c r="BT4" s="20" t="s">
        <v>25</v>
      </c>
      <c r="BU4" s="20" t="s">
        <v>35</v>
      </c>
      <c r="BV4" s="20" t="s">
        <v>36</v>
      </c>
      <c r="BW4" s="20" t="s">
        <v>22</v>
      </c>
      <c r="BX4" s="20" t="s">
        <v>74</v>
      </c>
      <c r="BY4" s="20" t="s">
        <v>14</v>
      </c>
      <c r="BZ4" s="20" t="s">
        <v>250</v>
      </c>
      <c r="CA4" s="20" t="s">
        <v>107</v>
      </c>
      <c r="CB4" s="20"/>
      <c r="CC4" s="20" t="s">
        <v>108</v>
      </c>
      <c r="CD4" s="20" t="s">
        <v>101</v>
      </c>
      <c r="CE4" s="20" t="s">
        <v>82</v>
      </c>
      <c r="CF4" s="20" t="s">
        <v>33</v>
      </c>
      <c r="CG4" s="20" t="s">
        <v>34</v>
      </c>
      <c r="CH4" s="20" t="s">
        <v>110</v>
      </c>
      <c r="CI4" s="20" t="s">
        <v>17</v>
      </c>
      <c r="CJ4" s="20" t="s">
        <v>19</v>
      </c>
      <c r="CK4" s="20" t="s">
        <v>74</v>
      </c>
      <c r="CL4" s="20" t="s">
        <v>14</v>
      </c>
      <c r="CM4" s="20" t="s">
        <v>111</v>
      </c>
      <c r="CN4" s="20" t="s">
        <v>112</v>
      </c>
      <c r="CO4" s="20" t="s">
        <v>80</v>
      </c>
      <c r="CP4" s="20" t="s">
        <v>14</v>
      </c>
      <c r="CQ4" s="20" t="s">
        <v>82</v>
      </c>
      <c r="CR4" s="20"/>
      <c r="CS4" s="20" t="s">
        <v>31</v>
      </c>
      <c r="CT4" s="20" t="s">
        <v>16</v>
      </c>
      <c r="CU4" s="20" t="s">
        <v>32</v>
      </c>
      <c r="CV4" s="20" t="s">
        <v>94</v>
      </c>
      <c r="CW4" s="20" t="s">
        <v>27</v>
      </c>
      <c r="CX4" s="20" t="s">
        <v>74</v>
      </c>
      <c r="CY4" s="20" t="s">
        <v>14</v>
      </c>
      <c r="CZ4" s="88" t="s">
        <v>104</v>
      </c>
      <c r="DA4" s="88" t="s">
        <v>105</v>
      </c>
      <c r="DB4" s="88" t="s">
        <v>235</v>
      </c>
      <c r="DC4" s="88" t="s">
        <v>234</v>
      </c>
      <c r="DD4" s="88" t="s">
        <v>122</v>
      </c>
      <c r="DE4" s="88" t="s">
        <v>82</v>
      </c>
      <c r="DF4" s="88" t="s">
        <v>225</v>
      </c>
      <c r="DG4" s="88" t="s">
        <v>37</v>
      </c>
      <c r="DH4" s="88" t="s">
        <v>24</v>
      </c>
      <c r="DI4" s="88" t="s">
        <v>105</v>
      </c>
      <c r="DJ4" s="88" t="s">
        <v>74</v>
      </c>
      <c r="DK4" s="20" t="s">
        <v>14</v>
      </c>
      <c r="DL4" s="20" t="s">
        <v>100</v>
      </c>
      <c r="DM4" s="20" t="s">
        <v>80</v>
      </c>
      <c r="DN4" s="20" t="s">
        <v>38</v>
      </c>
      <c r="DO4" s="20" t="s">
        <v>120</v>
      </c>
      <c r="DP4" s="20" t="s">
        <v>255</v>
      </c>
      <c r="DQ4" s="20" t="s">
        <v>82</v>
      </c>
      <c r="DR4" s="20" t="s">
        <v>123</v>
      </c>
      <c r="DS4" s="20" t="s">
        <v>227</v>
      </c>
      <c r="DT4" s="20" t="s">
        <v>246</v>
      </c>
      <c r="DU4" s="20" t="s">
        <v>27</v>
      </c>
      <c r="DV4" s="20"/>
      <c r="DW4" s="20" t="s">
        <v>74</v>
      </c>
      <c r="DX4" s="20" t="s">
        <v>14</v>
      </c>
      <c r="DY4" s="27" t="s">
        <v>150</v>
      </c>
      <c r="DZ4" s="27" t="s">
        <v>139</v>
      </c>
      <c r="EA4" s="27" t="s">
        <v>154</v>
      </c>
      <c r="EB4" s="27" t="s">
        <v>152</v>
      </c>
      <c r="EC4" s="28" t="s">
        <v>155</v>
      </c>
      <c r="ED4" s="28" t="s">
        <v>140</v>
      </c>
      <c r="EE4" s="28" t="s">
        <v>156</v>
      </c>
      <c r="EF4" s="28" t="s">
        <v>157</v>
      </c>
      <c r="EG4" s="11" t="s">
        <v>136</v>
      </c>
      <c r="EH4" s="11" t="s">
        <v>137</v>
      </c>
      <c r="EI4" s="176"/>
      <c r="EJ4" s="11" t="s">
        <v>153</v>
      </c>
      <c r="EK4" s="11" t="s">
        <v>151</v>
      </c>
      <c r="EL4" s="179" t="s">
        <v>55</v>
      </c>
      <c r="EM4" s="180"/>
      <c r="EN4" s="180"/>
      <c r="EO4" s="180"/>
      <c r="EP4" s="180"/>
      <c r="EQ4" s="180"/>
      <c r="ER4" s="180"/>
      <c r="ES4" s="180"/>
      <c r="ET4" s="180"/>
      <c r="EU4" s="180"/>
      <c r="EV4" s="180"/>
      <c r="EW4" s="180"/>
      <c r="EX4" s="180"/>
      <c r="EY4" s="180"/>
      <c r="EZ4" s="180"/>
      <c r="FA4" s="180"/>
      <c r="FB4" s="180"/>
      <c r="FC4" s="181"/>
      <c r="FD4" s="179" t="s">
        <v>56</v>
      </c>
      <c r="FE4" s="180"/>
      <c r="FF4" s="180"/>
      <c r="FG4" s="180"/>
      <c r="FH4" s="180"/>
      <c r="FI4" s="180"/>
      <c r="FJ4" s="180"/>
      <c r="FK4" s="180"/>
      <c r="FL4" s="180"/>
      <c r="FM4" s="180"/>
      <c r="FN4" s="180"/>
      <c r="FO4" s="180"/>
      <c r="FP4" s="180"/>
      <c r="FQ4" s="180"/>
      <c r="FR4" s="180"/>
      <c r="FS4" s="180"/>
      <c r="FT4" s="180"/>
      <c r="FU4" s="181"/>
      <c r="FV4" s="179" t="s">
        <v>57</v>
      </c>
      <c r="FW4" s="180"/>
      <c r="FX4" s="180"/>
      <c r="FY4" s="180"/>
      <c r="FZ4" s="180"/>
      <c r="GA4" s="180"/>
      <c r="GB4" s="180"/>
      <c r="GC4" s="180"/>
      <c r="GD4" s="180"/>
      <c r="GE4" s="180"/>
      <c r="GF4" s="180"/>
      <c r="GG4" s="180"/>
      <c r="GH4" s="180"/>
      <c r="GI4" s="180"/>
      <c r="GJ4" s="180"/>
      <c r="GK4" s="180"/>
      <c r="GL4" s="180"/>
      <c r="GM4" s="181"/>
      <c r="GN4" s="179" t="s">
        <v>58</v>
      </c>
      <c r="GO4" s="180"/>
      <c r="GP4" s="180"/>
      <c r="GQ4" s="180"/>
      <c r="GR4" s="180"/>
      <c r="GS4" s="180"/>
      <c r="GT4" s="180"/>
      <c r="GU4" s="180"/>
      <c r="GV4" s="180"/>
      <c r="GW4" s="180"/>
      <c r="GX4" s="180"/>
      <c r="GY4" s="180"/>
      <c r="GZ4" s="180"/>
      <c r="HA4" s="180"/>
      <c r="HB4" s="180"/>
      <c r="HC4" s="180"/>
      <c r="HD4" s="180"/>
      <c r="HE4" s="181"/>
      <c r="HF4" s="179" t="s">
        <v>59</v>
      </c>
      <c r="HG4" s="180"/>
      <c r="HH4" s="180"/>
      <c r="HI4" s="180"/>
      <c r="HJ4" s="180"/>
      <c r="HK4" s="180"/>
      <c r="HL4" s="180"/>
      <c r="HM4" s="180"/>
      <c r="HN4" s="180"/>
      <c r="HO4" s="180"/>
      <c r="HP4" s="180"/>
      <c r="HQ4" s="180"/>
      <c r="HR4" s="180"/>
      <c r="HS4" s="180"/>
      <c r="HT4" s="180"/>
      <c r="HU4" s="180"/>
      <c r="HV4" s="180"/>
      <c r="HW4" s="181"/>
      <c r="HX4" s="179" t="s">
        <v>60</v>
      </c>
      <c r="HY4" s="180"/>
      <c r="HZ4" s="180"/>
      <c r="IA4" s="180"/>
      <c r="IB4" s="180"/>
      <c r="IC4" s="180"/>
      <c r="ID4" s="180"/>
      <c r="IE4" s="180"/>
      <c r="IF4" s="180"/>
      <c r="IG4" s="180"/>
      <c r="IH4" s="180"/>
      <c r="II4" s="180"/>
      <c r="IJ4" s="180"/>
      <c r="IK4" s="180"/>
      <c r="IL4" s="180"/>
      <c r="IM4" s="180"/>
      <c r="IN4" s="180"/>
      <c r="IO4" s="181"/>
      <c r="IP4" s="179" t="s">
        <v>61</v>
      </c>
      <c r="IQ4" s="180"/>
      <c r="IR4" s="180"/>
      <c r="IS4" s="180"/>
      <c r="IT4" s="180"/>
      <c r="IU4" s="180"/>
      <c r="IV4" s="180"/>
      <c r="IW4" s="180"/>
      <c r="IX4" s="180"/>
      <c r="IY4" s="180"/>
      <c r="IZ4" s="180"/>
      <c r="JA4" s="180"/>
      <c r="JB4" s="180"/>
      <c r="JC4" s="180"/>
      <c r="JD4" s="180"/>
      <c r="JE4" s="180"/>
      <c r="JF4" s="180"/>
      <c r="JG4" s="181"/>
      <c r="JH4" s="187" t="s">
        <v>62</v>
      </c>
      <c r="JI4" s="188"/>
      <c r="JJ4" s="188"/>
      <c r="JK4" s="188"/>
      <c r="JL4" s="188"/>
      <c r="JM4" s="188"/>
      <c r="JN4" s="188"/>
      <c r="JO4" s="188"/>
      <c r="JP4" s="188"/>
      <c r="JQ4" s="188"/>
      <c r="JR4" s="188"/>
      <c r="JS4" s="188"/>
      <c r="JT4" s="188"/>
      <c r="JU4" s="188"/>
      <c r="JV4" s="188"/>
      <c r="JW4" s="188"/>
      <c r="JX4" s="188"/>
      <c r="JY4" s="189"/>
      <c r="JZ4" s="187" t="s">
        <v>63</v>
      </c>
      <c r="KA4" s="188"/>
      <c r="KB4" s="188"/>
      <c r="KC4" s="188"/>
      <c r="KD4" s="188"/>
      <c r="KE4" s="188"/>
      <c r="KF4" s="188"/>
      <c r="KG4" s="188"/>
      <c r="KH4" s="188"/>
      <c r="KI4" s="188"/>
      <c r="KJ4" s="188"/>
      <c r="KK4" s="188"/>
      <c r="KL4" s="188"/>
      <c r="KM4" s="188"/>
      <c r="KN4" s="188"/>
      <c r="KO4" s="188"/>
      <c r="KP4" s="188"/>
      <c r="KQ4" s="189"/>
      <c r="KR4" s="187" t="s">
        <v>64</v>
      </c>
      <c r="KS4" s="188"/>
      <c r="KT4" s="188"/>
      <c r="KU4" s="188"/>
      <c r="KV4" s="188"/>
      <c r="KW4" s="188"/>
      <c r="KX4" s="188"/>
      <c r="KY4" s="188"/>
      <c r="KZ4" s="188"/>
      <c r="LA4" s="188"/>
      <c r="LB4" s="188"/>
      <c r="LC4" s="188"/>
      <c r="LD4" s="188"/>
      <c r="LE4" s="188"/>
      <c r="LF4" s="188"/>
      <c r="LG4" s="188"/>
      <c r="LH4" s="188"/>
      <c r="LI4" s="189"/>
      <c r="LJ4" s="187" t="s">
        <v>65</v>
      </c>
      <c r="LK4" s="188"/>
      <c r="LL4" s="188"/>
      <c r="LM4" s="188"/>
      <c r="LN4" s="188"/>
      <c r="LO4" s="188"/>
      <c r="LP4" s="188"/>
      <c r="LQ4" s="188"/>
      <c r="LR4" s="188"/>
      <c r="LS4" s="188"/>
      <c r="LT4" s="188"/>
      <c r="LU4" s="188"/>
      <c r="LV4" s="188"/>
      <c r="LW4" s="188"/>
      <c r="LX4" s="188"/>
      <c r="LY4" s="188"/>
      <c r="LZ4" s="188"/>
      <c r="MA4" s="189"/>
      <c r="MB4" s="187" t="s">
        <v>66</v>
      </c>
      <c r="MC4" s="188"/>
      <c r="MD4" s="188"/>
      <c r="ME4" s="188"/>
      <c r="MF4" s="188"/>
      <c r="MG4" s="188"/>
      <c r="MH4" s="188"/>
      <c r="MI4" s="188"/>
      <c r="MJ4" s="188"/>
      <c r="MK4" s="188"/>
      <c r="ML4" s="188"/>
      <c r="MM4" s="188"/>
      <c r="MN4" s="188"/>
      <c r="MO4" s="188"/>
      <c r="MP4" s="188"/>
      <c r="MQ4" s="188"/>
      <c r="MR4" s="188"/>
      <c r="MS4" s="189"/>
      <c r="MT4" s="187" t="s">
        <v>67</v>
      </c>
      <c r="MU4" s="188"/>
      <c r="MV4" s="188"/>
      <c r="MW4" s="188"/>
      <c r="MX4" s="188"/>
      <c r="MY4" s="188"/>
      <c r="MZ4" s="188"/>
      <c r="NA4" s="188"/>
      <c r="NB4" s="188"/>
      <c r="NC4" s="188"/>
      <c r="ND4" s="188"/>
      <c r="NE4" s="188"/>
      <c r="NF4" s="188"/>
      <c r="NG4" s="188"/>
      <c r="NH4" s="188"/>
      <c r="NI4" s="188"/>
      <c r="NJ4" s="188"/>
      <c r="NK4" s="189"/>
      <c r="NL4" s="187" t="s">
        <v>68</v>
      </c>
      <c r="NM4" s="188"/>
      <c r="NN4" s="188"/>
      <c r="NO4" s="188"/>
      <c r="NP4" s="188"/>
      <c r="NQ4" s="188"/>
      <c r="NR4" s="188"/>
      <c r="NS4" s="188"/>
      <c r="NT4" s="188"/>
      <c r="NU4" s="188"/>
      <c r="NV4" s="188"/>
      <c r="NW4" s="188"/>
      <c r="NX4" s="188"/>
      <c r="NY4" s="188"/>
      <c r="NZ4" s="188"/>
      <c r="OA4" s="188"/>
      <c r="OB4" s="188"/>
      <c r="OC4" s="189"/>
      <c r="OD4" s="187" t="s">
        <v>69</v>
      </c>
      <c r="OE4" s="188"/>
      <c r="OF4" s="188"/>
      <c r="OG4" s="188"/>
      <c r="OH4" s="188"/>
      <c r="OI4" s="188"/>
      <c r="OJ4" s="188"/>
      <c r="OK4" s="188"/>
      <c r="OL4" s="188"/>
      <c r="OM4" s="188"/>
      <c r="ON4" s="188"/>
      <c r="OO4" s="188"/>
      <c r="OP4" s="188"/>
      <c r="OQ4" s="188"/>
      <c r="OR4" s="188"/>
      <c r="OS4" s="188"/>
      <c r="OT4" s="188"/>
      <c r="OU4" s="189"/>
      <c r="OV4" s="187" t="s">
        <v>70</v>
      </c>
      <c r="OW4" s="188"/>
      <c r="OX4" s="188"/>
      <c r="OY4" s="188"/>
      <c r="OZ4" s="188"/>
      <c r="PA4" s="188"/>
      <c r="PB4" s="188"/>
      <c r="PC4" s="188"/>
      <c r="PD4" s="188"/>
      <c r="PE4" s="188"/>
      <c r="PF4" s="188"/>
      <c r="PG4" s="188"/>
      <c r="PH4" s="188"/>
      <c r="PI4" s="188"/>
      <c r="PJ4" s="188"/>
      <c r="PK4" s="188"/>
      <c r="PL4" s="188"/>
      <c r="PM4" s="189"/>
      <c r="PN4" s="187" t="s">
        <v>71</v>
      </c>
      <c r="PO4" s="188"/>
      <c r="PP4" s="188"/>
      <c r="PQ4" s="188"/>
      <c r="PR4" s="188"/>
      <c r="PS4" s="188"/>
      <c r="PT4" s="188"/>
      <c r="PU4" s="188"/>
      <c r="PV4" s="188"/>
      <c r="PW4" s="188"/>
      <c r="PX4" s="188"/>
      <c r="PY4" s="188"/>
      <c r="PZ4" s="188"/>
      <c r="QA4" s="188"/>
      <c r="QB4" s="188"/>
      <c r="QC4" s="188"/>
      <c r="QD4" s="188"/>
      <c r="QE4" s="189"/>
      <c r="QF4" s="184" t="s">
        <v>132</v>
      </c>
      <c r="QG4" s="185"/>
      <c r="QH4" s="185"/>
      <c r="QI4" s="185"/>
      <c r="QJ4" s="185"/>
      <c r="QK4" s="186"/>
      <c r="QL4" s="2" t="s">
        <v>133</v>
      </c>
      <c r="QM4" s="2" t="s">
        <v>134</v>
      </c>
    </row>
    <row r="5" spans="1:456" s="5" customFormat="1" ht="51" customHeight="1" x14ac:dyDescent="0.25">
      <c r="A5" s="7" t="s">
        <v>4</v>
      </c>
      <c r="B5" s="3" t="s">
        <v>3</v>
      </c>
      <c r="C5" s="4"/>
      <c r="D5" s="3">
        <v>200</v>
      </c>
      <c r="E5" s="3">
        <v>200</v>
      </c>
      <c r="F5" s="3">
        <v>50</v>
      </c>
      <c r="G5" s="3">
        <v>10</v>
      </c>
      <c r="H5" s="3"/>
      <c r="I5" s="3">
        <v>100</v>
      </c>
      <c r="J5" s="3">
        <v>250</v>
      </c>
      <c r="K5" s="3">
        <v>180</v>
      </c>
      <c r="L5" s="3">
        <v>200</v>
      </c>
      <c r="M5" s="3">
        <v>40</v>
      </c>
      <c r="N5" s="3">
        <v>40</v>
      </c>
      <c r="O5" s="3">
        <v>200</v>
      </c>
      <c r="P5" s="3">
        <v>200</v>
      </c>
      <c r="Q5" s="3">
        <v>100</v>
      </c>
      <c r="R5" s="3">
        <v>10</v>
      </c>
      <c r="S5" s="96">
        <v>200</v>
      </c>
      <c r="T5" s="3">
        <v>40</v>
      </c>
      <c r="U5" s="3">
        <v>100</v>
      </c>
      <c r="V5" s="3">
        <v>250</v>
      </c>
      <c r="W5" s="3">
        <v>150</v>
      </c>
      <c r="X5" s="3">
        <v>100</v>
      </c>
      <c r="Y5" s="3">
        <v>180</v>
      </c>
      <c r="Z5" s="3">
        <v>40</v>
      </c>
      <c r="AA5" s="3">
        <v>40</v>
      </c>
      <c r="AB5" s="3">
        <v>200</v>
      </c>
      <c r="AC5" s="3">
        <v>200</v>
      </c>
      <c r="AD5" s="96">
        <v>100</v>
      </c>
      <c r="AE5" s="3">
        <v>10</v>
      </c>
      <c r="AF5" s="3">
        <v>40</v>
      </c>
      <c r="AG5" s="3">
        <v>40</v>
      </c>
      <c r="AH5" s="3">
        <v>100</v>
      </c>
      <c r="AI5" s="3">
        <v>250</v>
      </c>
      <c r="AJ5" s="3">
        <v>180</v>
      </c>
      <c r="AK5" s="3">
        <v>180</v>
      </c>
      <c r="AL5" s="3">
        <v>40</v>
      </c>
      <c r="AM5" s="3">
        <v>40</v>
      </c>
      <c r="AN5" s="3">
        <v>100</v>
      </c>
      <c r="AO5" s="95">
        <v>100</v>
      </c>
      <c r="AP5" s="3">
        <v>150</v>
      </c>
      <c r="AQ5" s="3">
        <v>200</v>
      </c>
      <c r="AR5" s="3">
        <v>40</v>
      </c>
      <c r="AS5" s="3">
        <v>10</v>
      </c>
      <c r="AT5" s="3"/>
      <c r="AU5" s="89">
        <v>100</v>
      </c>
      <c r="AV5" s="89">
        <v>250</v>
      </c>
      <c r="AW5" s="89">
        <v>200</v>
      </c>
      <c r="AX5" s="89">
        <v>200</v>
      </c>
      <c r="AY5" s="89">
        <v>40</v>
      </c>
      <c r="AZ5" s="89">
        <v>40</v>
      </c>
      <c r="BA5" s="89">
        <v>200</v>
      </c>
      <c r="BB5" s="89">
        <v>200</v>
      </c>
      <c r="BC5" s="89">
        <v>100</v>
      </c>
      <c r="BD5" s="89">
        <v>40</v>
      </c>
      <c r="BE5" s="89">
        <v>10</v>
      </c>
      <c r="BF5" s="89">
        <v>100</v>
      </c>
      <c r="BG5" s="89">
        <v>250</v>
      </c>
      <c r="BH5" s="89">
        <v>150</v>
      </c>
      <c r="BI5" s="89">
        <v>100</v>
      </c>
      <c r="BJ5" s="89">
        <v>200</v>
      </c>
      <c r="BK5" s="89">
        <v>40</v>
      </c>
      <c r="BL5" s="89">
        <v>40</v>
      </c>
      <c r="BM5" s="89">
        <v>200</v>
      </c>
      <c r="BN5" s="89">
        <v>200</v>
      </c>
      <c r="BO5" s="89"/>
      <c r="BP5" s="89">
        <v>40</v>
      </c>
      <c r="BQ5" s="89"/>
      <c r="BR5" s="89">
        <v>10</v>
      </c>
      <c r="BS5" s="3">
        <v>100</v>
      </c>
      <c r="BT5" s="3">
        <v>250</v>
      </c>
      <c r="BU5" s="3">
        <v>150</v>
      </c>
      <c r="BV5" s="3">
        <v>90</v>
      </c>
      <c r="BW5" s="3">
        <v>200</v>
      </c>
      <c r="BX5" s="3">
        <v>40</v>
      </c>
      <c r="BY5" s="3">
        <v>40</v>
      </c>
      <c r="BZ5" s="3">
        <v>200</v>
      </c>
      <c r="CA5" s="3">
        <v>200</v>
      </c>
      <c r="CB5" s="3"/>
      <c r="CC5" s="3">
        <v>200</v>
      </c>
      <c r="CD5" s="3">
        <v>40</v>
      </c>
      <c r="CE5" s="3">
        <v>10</v>
      </c>
      <c r="CF5" s="3">
        <v>100</v>
      </c>
      <c r="CG5" s="3">
        <v>250</v>
      </c>
      <c r="CH5" s="3">
        <v>100</v>
      </c>
      <c r="CI5" s="3">
        <v>150</v>
      </c>
      <c r="CJ5" s="3">
        <v>180</v>
      </c>
      <c r="CK5" s="3">
        <v>40</v>
      </c>
      <c r="CL5" s="3">
        <v>40</v>
      </c>
      <c r="CM5" s="3">
        <v>200</v>
      </c>
      <c r="CN5" s="3">
        <v>20</v>
      </c>
      <c r="CO5" s="3">
        <v>200</v>
      </c>
      <c r="CP5" s="3">
        <v>30</v>
      </c>
      <c r="CQ5" s="3">
        <v>10</v>
      </c>
      <c r="CR5" s="3"/>
      <c r="CS5" s="3">
        <v>100</v>
      </c>
      <c r="CT5" s="3">
        <v>250</v>
      </c>
      <c r="CU5" s="3">
        <v>100</v>
      </c>
      <c r="CV5" s="3">
        <v>180</v>
      </c>
      <c r="CW5" s="3">
        <v>180</v>
      </c>
      <c r="CX5" s="3">
        <v>40</v>
      </c>
      <c r="CY5" s="3">
        <v>40</v>
      </c>
      <c r="CZ5" s="89">
        <v>200</v>
      </c>
      <c r="DA5" s="89">
        <v>200</v>
      </c>
      <c r="DB5" s="89">
        <v>200</v>
      </c>
      <c r="DC5" s="89">
        <v>100</v>
      </c>
      <c r="DD5" s="89">
        <v>50</v>
      </c>
      <c r="DE5" s="89">
        <v>10</v>
      </c>
      <c r="DF5" s="89">
        <v>100</v>
      </c>
      <c r="DG5" s="89">
        <v>250</v>
      </c>
      <c r="DH5" s="89">
        <v>200</v>
      </c>
      <c r="DI5" s="89">
        <v>200</v>
      </c>
      <c r="DJ5" s="89">
        <v>40</v>
      </c>
      <c r="DK5" s="3">
        <v>40</v>
      </c>
      <c r="DL5" s="3">
        <v>200</v>
      </c>
      <c r="DM5" s="3">
        <v>200</v>
      </c>
      <c r="DN5" s="3">
        <v>100</v>
      </c>
      <c r="DO5" s="3">
        <v>40</v>
      </c>
      <c r="DP5" s="3">
        <v>30</v>
      </c>
      <c r="DQ5" s="3">
        <v>10</v>
      </c>
      <c r="DR5" s="3">
        <v>100</v>
      </c>
      <c r="DS5" s="3">
        <v>250</v>
      </c>
      <c r="DT5" s="3">
        <v>180</v>
      </c>
      <c r="DU5" s="3">
        <v>180</v>
      </c>
      <c r="DV5" s="3"/>
      <c r="DW5" s="3">
        <v>40</v>
      </c>
      <c r="DX5" s="5">
        <v>40</v>
      </c>
      <c r="EG5" s="4"/>
      <c r="EH5" s="14"/>
      <c r="EI5" s="7" t="s">
        <v>72</v>
      </c>
      <c r="EJ5" s="4"/>
      <c r="EK5" s="4"/>
      <c r="EL5" s="166" t="s">
        <v>141</v>
      </c>
      <c r="EM5" s="167"/>
      <c r="EN5" s="164" t="s">
        <v>142</v>
      </c>
      <c r="EO5" s="165"/>
      <c r="EP5" s="164" t="s">
        <v>143</v>
      </c>
      <c r="EQ5" s="165"/>
      <c r="ER5" s="166" t="s">
        <v>144</v>
      </c>
      <c r="ES5" s="167"/>
      <c r="ET5" s="166" t="s">
        <v>146</v>
      </c>
      <c r="EU5" s="167"/>
      <c r="EV5" s="166" t="s">
        <v>145</v>
      </c>
      <c r="EW5" s="167"/>
      <c r="EX5" s="166" t="s">
        <v>147</v>
      </c>
      <c r="EY5" s="167"/>
      <c r="EZ5" s="166" t="s">
        <v>148</v>
      </c>
      <c r="FA5" s="167"/>
      <c r="FB5" s="166" t="s">
        <v>149</v>
      </c>
      <c r="FC5" s="167"/>
      <c r="FD5" s="166" t="s">
        <v>141</v>
      </c>
      <c r="FE5" s="167"/>
      <c r="FF5" s="164" t="s">
        <v>142</v>
      </c>
      <c r="FG5" s="165"/>
      <c r="FH5" s="164" t="s">
        <v>143</v>
      </c>
      <c r="FI5" s="165"/>
      <c r="FJ5" s="166" t="s">
        <v>144</v>
      </c>
      <c r="FK5" s="167"/>
      <c r="FL5" s="166" t="s">
        <v>146</v>
      </c>
      <c r="FM5" s="167"/>
      <c r="FN5" s="166" t="s">
        <v>145</v>
      </c>
      <c r="FO5" s="167"/>
      <c r="FP5" s="166" t="s">
        <v>147</v>
      </c>
      <c r="FQ5" s="167"/>
      <c r="FR5" s="166" t="s">
        <v>148</v>
      </c>
      <c r="FS5" s="167"/>
      <c r="FT5" s="166" t="s">
        <v>149</v>
      </c>
      <c r="FU5" s="167"/>
      <c r="FV5" s="166" t="s">
        <v>141</v>
      </c>
      <c r="FW5" s="167"/>
      <c r="FX5" s="164" t="s">
        <v>142</v>
      </c>
      <c r="FY5" s="165"/>
      <c r="FZ5" s="164" t="s">
        <v>143</v>
      </c>
      <c r="GA5" s="165"/>
      <c r="GB5" s="166" t="s">
        <v>144</v>
      </c>
      <c r="GC5" s="167"/>
      <c r="GD5" s="166" t="s">
        <v>146</v>
      </c>
      <c r="GE5" s="167"/>
      <c r="GF5" s="166" t="s">
        <v>145</v>
      </c>
      <c r="GG5" s="167"/>
      <c r="GH5" s="166" t="s">
        <v>147</v>
      </c>
      <c r="GI5" s="167"/>
      <c r="GJ5" s="166" t="s">
        <v>148</v>
      </c>
      <c r="GK5" s="167"/>
      <c r="GL5" s="166" t="s">
        <v>149</v>
      </c>
      <c r="GM5" s="167"/>
      <c r="GN5" s="166" t="s">
        <v>141</v>
      </c>
      <c r="GO5" s="167"/>
      <c r="GP5" s="164" t="s">
        <v>142</v>
      </c>
      <c r="GQ5" s="165"/>
      <c r="GR5" s="164" t="s">
        <v>143</v>
      </c>
      <c r="GS5" s="165"/>
      <c r="GT5" s="166" t="s">
        <v>144</v>
      </c>
      <c r="GU5" s="167"/>
      <c r="GV5" s="166" t="s">
        <v>146</v>
      </c>
      <c r="GW5" s="167"/>
      <c r="GX5" s="166" t="s">
        <v>145</v>
      </c>
      <c r="GY5" s="167"/>
      <c r="GZ5" s="166" t="s">
        <v>147</v>
      </c>
      <c r="HA5" s="167"/>
      <c r="HB5" s="166" t="s">
        <v>148</v>
      </c>
      <c r="HC5" s="167"/>
      <c r="HD5" s="166" t="s">
        <v>149</v>
      </c>
      <c r="HE5" s="167"/>
      <c r="HF5" s="166" t="s">
        <v>141</v>
      </c>
      <c r="HG5" s="167"/>
      <c r="HH5" s="164" t="s">
        <v>142</v>
      </c>
      <c r="HI5" s="165"/>
      <c r="HJ5" s="164" t="s">
        <v>143</v>
      </c>
      <c r="HK5" s="165"/>
      <c r="HL5" s="166" t="s">
        <v>144</v>
      </c>
      <c r="HM5" s="167"/>
      <c r="HN5" s="166" t="s">
        <v>146</v>
      </c>
      <c r="HO5" s="167"/>
      <c r="HP5" s="166" t="s">
        <v>145</v>
      </c>
      <c r="HQ5" s="167"/>
      <c r="HR5" s="166" t="s">
        <v>147</v>
      </c>
      <c r="HS5" s="167"/>
      <c r="HT5" s="166" t="s">
        <v>148</v>
      </c>
      <c r="HU5" s="167"/>
      <c r="HV5" s="166" t="s">
        <v>149</v>
      </c>
      <c r="HW5" s="167"/>
      <c r="HX5" s="166" t="s">
        <v>141</v>
      </c>
      <c r="HY5" s="167"/>
      <c r="HZ5" s="164" t="s">
        <v>142</v>
      </c>
      <c r="IA5" s="165"/>
      <c r="IB5" s="164" t="s">
        <v>143</v>
      </c>
      <c r="IC5" s="165"/>
      <c r="ID5" s="166" t="s">
        <v>144</v>
      </c>
      <c r="IE5" s="167"/>
      <c r="IF5" s="166" t="s">
        <v>146</v>
      </c>
      <c r="IG5" s="167"/>
      <c r="IH5" s="166" t="s">
        <v>145</v>
      </c>
      <c r="II5" s="167"/>
      <c r="IJ5" s="166" t="s">
        <v>147</v>
      </c>
      <c r="IK5" s="167"/>
      <c r="IL5" s="166" t="s">
        <v>148</v>
      </c>
      <c r="IM5" s="167"/>
      <c r="IN5" s="166" t="s">
        <v>149</v>
      </c>
      <c r="IO5" s="167"/>
      <c r="IP5" s="166" t="s">
        <v>141</v>
      </c>
      <c r="IQ5" s="167"/>
      <c r="IR5" s="164" t="s">
        <v>142</v>
      </c>
      <c r="IS5" s="165"/>
      <c r="IT5" s="164" t="s">
        <v>143</v>
      </c>
      <c r="IU5" s="165"/>
      <c r="IV5" s="166" t="s">
        <v>144</v>
      </c>
      <c r="IW5" s="167"/>
      <c r="IX5" s="166" t="s">
        <v>146</v>
      </c>
      <c r="IY5" s="167"/>
      <c r="IZ5" s="166" t="s">
        <v>145</v>
      </c>
      <c r="JA5" s="167"/>
      <c r="JB5" s="166" t="s">
        <v>147</v>
      </c>
      <c r="JC5" s="167"/>
      <c r="JD5" s="166" t="s">
        <v>148</v>
      </c>
      <c r="JE5" s="167"/>
      <c r="JF5" s="166" t="s">
        <v>149</v>
      </c>
      <c r="JG5" s="167"/>
      <c r="JH5" s="166" t="s">
        <v>141</v>
      </c>
      <c r="JI5" s="167"/>
      <c r="JJ5" s="164" t="s">
        <v>142</v>
      </c>
      <c r="JK5" s="165"/>
      <c r="JL5" s="164" t="s">
        <v>143</v>
      </c>
      <c r="JM5" s="165"/>
      <c r="JN5" s="166" t="s">
        <v>144</v>
      </c>
      <c r="JO5" s="167"/>
      <c r="JP5" s="166" t="s">
        <v>146</v>
      </c>
      <c r="JQ5" s="167"/>
      <c r="JR5" s="166" t="s">
        <v>145</v>
      </c>
      <c r="JS5" s="167"/>
      <c r="JT5" s="166" t="s">
        <v>147</v>
      </c>
      <c r="JU5" s="167"/>
      <c r="JV5" s="166" t="s">
        <v>148</v>
      </c>
      <c r="JW5" s="167"/>
      <c r="JX5" s="166" t="s">
        <v>149</v>
      </c>
      <c r="JY5" s="167"/>
      <c r="JZ5" s="166" t="s">
        <v>141</v>
      </c>
      <c r="KA5" s="167"/>
      <c r="KB5" s="164" t="s">
        <v>142</v>
      </c>
      <c r="KC5" s="165"/>
      <c r="KD5" s="164" t="s">
        <v>143</v>
      </c>
      <c r="KE5" s="165"/>
      <c r="KF5" s="166" t="s">
        <v>144</v>
      </c>
      <c r="KG5" s="167"/>
      <c r="KH5" s="166" t="s">
        <v>146</v>
      </c>
      <c r="KI5" s="167"/>
      <c r="KJ5" s="166" t="s">
        <v>145</v>
      </c>
      <c r="KK5" s="167"/>
      <c r="KL5" s="166" t="s">
        <v>147</v>
      </c>
      <c r="KM5" s="167"/>
      <c r="KN5" s="166" t="s">
        <v>148</v>
      </c>
      <c r="KO5" s="167"/>
      <c r="KP5" s="166" t="s">
        <v>149</v>
      </c>
      <c r="KQ5" s="167"/>
      <c r="KR5" s="166" t="s">
        <v>141</v>
      </c>
      <c r="KS5" s="167"/>
      <c r="KT5" s="164" t="s">
        <v>142</v>
      </c>
      <c r="KU5" s="165"/>
      <c r="KV5" s="164" t="s">
        <v>143</v>
      </c>
      <c r="KW5" s="165"/>
      <c r="KX5" s="166" t="s">
        <v>144</v>
      </c>
      <c r="KY5" s="167"/>
      <c r="KZ5" s="166" t="s">
        <v>146</v>
      </c>
      <c r="LA5" s="167"/>
      <c r="LB5" s="166" t="s">
        <v>145</v>
      </c>
      <c r="LC5" s="167"/>
      <c r="LD5" s="166" t="s">
        <v>147</v>
      </c>
      <c r="LE5" s="167"/>
      <c r="LF5" s="166" t="s">
        <v>148</v>
      </c>
      <c r="LG5" s="167"/>
      <c r="LH5" s="166" t="s">
        <v>149</v>
      </c>
      <c r="LI5" s="167"/>
      <c r="LJ5" s="166" t="s">
        <v>141</v>
      </c>
      <c r="LK5" s="167"/>
      <c r="LL5" s="166" t="s">
        <v>142</v>
      </c>
      <c r="LM5" s="167"/>
      <c r="LN5" s="164" t="s">
        <v>143</v>
      </c>
      <c r="LO5" s="165"/>
      <c r="LP5" s="166" t="s">
        <v>144</v>
      </c>
      <c r="LQ5" s="167"/>
      <c r="LR5" s="166" t="s">
        <v>146</v>
      </c>
      <c r="LS5" s="167"/>
      <c r="LT5" s="166" t="s">
        <v>145</v>
      </c>
      <c r="LU5" s="167"/>
      <c r="LV5" s="166" t="s">
        <v>147</v>
      </c>
      <c r="LW5" s="167"/>
      <c r="LX5" s="166" t="s">
        <v>148</v>
      </c>
      <c r="LY5" s="167"/>
      <c r="LZ5" s="166" t="s">
        <v>149</v>
      </c>
      <c r="MA5" s="167"/>
      <c r="MB5" s="166" t="s">
        <v>141</v>
      </c>
      <c r="MC5" s="167"/>
      <c r="MD5" s="164" t="s">
        <v>142</v>
      </c>
      <c r="ME5" s="165"/>
      <c r="MF5" s="164" t="s">
        <v>143</v>
      </c>
      <c r="MG5" s="165"/>
      <c r="MH5" s="166" t="s">
        <v>144</v>
      </c>
      <c r="MI5" s="167"/>
      <c r="MJ5" s="166" t="s">
        <v>146</v>
      </c>
      <c r="MK5" s="167"/>
      <c r="ML5" s="166" t="s">
        <v>145</v>
      </c>
      <c r="MM5" s="167"/>
      <c r="MN5" s="166" t="s">
        <v>147</v>
      </c>
      <c r="MO5" s="167"/>
      <c r="MP5" s="166" t="s">
        <v>148</v>
      </c>
      <c r="MQ5" s="167"/>
      <c r="MR5" s="166" t="s">
        <v>149</v>
      </c>
      <c r="MS5" s="167"/>
      <c r="MT5" s="166" t="s">
        <v>141</v>
      </c>
      <c r="MU5" s="167"/>
      <c r="MV5" s="164" t="s">
        <v>142</v>
      </c>
      <c r="MW5" s="165"/>
      <c r="MX5" s="164" t="s">
        <v>143</v>
      </c>
      <c r="MY5" s="165"/>
      <c r="MZ5" s="166" t="s">
        <v>144</v>
      </c>
      <c r="NA5" s="167"/>
      <c r="NB5" s="166" t="s">
        <v>146</v>
      </c>
      <c r="NC5" s="167"/>
      <c r="ND5" s="166" t="s">
        <v>145</v>
      </c>
      <c r="NE5" s="167"/>
      <c r="NF5" s="166" t="s">
        <v>147</v>
      </c>
      <c r="NG5" s="167"/>
      <c r="NH5" s="166" t="s">
        <v>148</v>
      </c>
      <c r="NI5" s="167"/>
      <c r="NJ5" s="166" t="s">
        <v>149</v>
      </c>
      <c r="NK5" s="167"/>
      <c r="NL5" s="166" t="s">
        <v>141</v>
      </c>
      <c r="NM5" s="167"/>
      <c r="NN5" s="164" t="s">
        <v>142</v>
      </c>
      <c r="NO5" s="165"/>
      <c r="NP5" s="164" t="s">
        <v>143</v>
      </c>
      <c r="NQ5" s="165"/>
      <c r="NR5" s="166" t="s">
        <v>144</v>
      </c>
      <c r="NS5" s="167"/>
      <c r="NT5" s="166" t="s">
        <v>146</v>
      </c>
      <c r="NU5" s="167"/>
      <c r="NV5" s="166" t="s">
        <v>145</v>
      </c>
      <c r="NW5" s="167"/>
      <c r="NX5" s="166" t="s">
        <v>147</v>
      </c>
      <c r="NY5" s="167"/>
      <c r="NZ5" s="166" t="s">
        <v>148</v>
      </c>
      <c r="OA5" s="167"/>
      <c r="OB5" s="166" t="s">
        <v>149</v>
      </c>
      <c r="OC5" s="167"/>
      <c r="OD5" s="166" t="s">
        <v>141</v>
      </c>
      <c r="OE5" s="167"/>
      <c r="OF5" s="164" t="s">
        <v>142</v>
      </c>
      <c r="OG5" s="165"/>
      <c r="OH5" s="164" t="s">
        <v>143</v>
      </c>
      <c r="OI5" s="165"/>
      <c r="OJ5" s="166" t="s">
        <v>144</v>
      </c>
      <c r="OK5" s="167"/>
      <c r="OL5" s="166" t="s">
        <v>146</v>
      </c>
      <c r="OM5" s="167"/>
      <c r="ON5" s="166" t="s">
        <v>145</v>
      </c>
      <c r="OO5" s="167"/>
      <c r="OP5" s="166" t="s">
        <v>147</v>
      </c>
      <c r="OQ5" s="167"/>
      <c r="OR5" s="166" t="s">
        <v>148</v>
      </c>
      <c r="OS5" s="167"/>
      <c r="OT5" s="166" t="s">
        <v>149</v>
      </c>
      <c r="OU5" s="167"/>
      <c r="OV5" s="166" t="s">
        <v>141</v>
      </c>
      <c r="OW5" s="167"/>
      <c r="OX5" s="164" t="s">
        <v>142</v>
      </c>
      <c r="OY5" s="165"/>
      <c r="OZ5" s="164" t="s">
        <v>143</v>
      </c>
      <c r="PA5" s="165"/>
      <c r="PB5" s="166" t="s">
        <v>144</v>
      </c>
      <c r="PC5" s="167"/>
      <c r="PD5" s="166" t="s">
        <v>146</v>
      </c>
      <c r="PE5" s="167"/>
      <c r="PF5" s="166" t="s">
        <v>145</v>
      </c>
      <c r="PG5" s="167"/>
      <c r="PH5" s="166" t="s">
        <v>147</v>
      </c>
      <c r="PI5" s="167"/>
      <c r="PJ5" s="166" t="s">
        <v>148</v>
      </c>
      <c r="PK5" s="167"/>
      <c r="PL5" s="166" t="s">
        <v>149</v>
      </c>
      <c r="PM5" s="167"/>
      <c r="PN5" s="166" t="s">
        <v>141</v>
      </c>
      <c r="PO5" s="167"/>
      <c r="PP5" s="164" t="s">
        <v>142</v>
      </c>
      <c r="PQ5" s="165"/>
      <c r="PR5" s="164" t="s">
        <v>143</v>
      </c>
      <c r="PS5" s="165"/>
      <c r="PT5" s="166" t="s">
        <v>144</v>
      </c>
      <c r="PU5" s="167"/>
      <c r="PV5" s="166" t="s">
        <v>146</v>
      </c>
      <c r="PW5" s="167"/>
      <c r="PX5" s="166" t="s">
        <v>145</v>
      </c>
      <c r="PY5" s="167"/>
      <c r="PZ5" s="166" t="s">
        <v>147</v>
      </c>
      <c r="QA5" s="167"/>
      <c r="QB5" s="166" t="s">
        <v>148</v>
      </c>
      <c r="QC5" s="167"/>
      <c r="QD5" s="166" t="s">
        <v>149</v>
      </c>
      <c r="QE5" s="167"/>
      <c r="QF5" s="166" t="s">
        <v>141</v>
      </c>
      <c r="QG5" s="167"/>
      <c r="QH5" s="166" t="s">
        <v>144</v>
      </c>
      <c r="QI5" s="167"/>
      <c r="QJ5" s="166" t="s">
        <v>149</v>
      </c>
      <c r="QK5" s="167"/>
    </row>
    <row r="6" spans="1:456" s="5" customFormat="1" ht="24.75" customHeight="1" x14ac:dyDescent="0.25">
      <c r="A6" s="7" t="s">
        <v>4</v>
      </c>
      <c r="B6" s="3"/>
      <c r="C6" s="4"/>
      <c r="D6" s="173">
        <f>SUM(D5:H5)</f>
        <v>460</v>
      </c>
      <c r="E6" s="174"/>
      <c r="F6" s="174"/>
      <c r="G6" s="174"/>
      <c r="H6" s="175"/>
      <c r="I6" s="164">
        <f>SUM(I5:N5)</f>
        <v>810</v>
      </c>
      <c r="J6" s="172"/>
      <c r="K6" s="172"/>
      <c r="L6" s="172"/>
      <c r="M6" s="172"/>
      <c r="N6" s="172"/>
      <c r="O6" s="164">
        <f>SUM(O5:T5)</f>
        <v>750</v>
      </c>
      <c r="P6" s="172"/>
      <c r="Q6" s="172"/>
      <c r="R6" s="172"/>
      <c r="S6" s="172"/>
      <c r="T6" s="165"/>
      <c r="U6" s="164">
        <f>SUM(U5:Z5)</f>
        <v>820</v>
      </c>
      <c r="V6" s="172"/>
      <c r="W6" s="172"/>
      <c r="X6" s="172"/>
      <c r="Y6" s="172"/>
      <c r="Z6" s="172"/>
      <c r="AA6" s="165"/>
      <c r="AB6" s="164">
        <f>SUM(AB5:AG5)</f>
        <v>590</v>
      </c>
      <c r="AC6" s="172"/>
      <c r="AD6" s="172"/>
      <c r="AE6" s="172"/>
      <c r="AF6" s="172"/>
      <c r="AG6" s="172"/>
      <c r="AH6" s="164">
        <f>SUM(AH5:AN5)</f>
        <v>890</v>
      </c>
      <c r="AI6" s="172"/>
      <c r="AJ6" s="172"/>
      <c r="AK6" s="172"/>
      <c r="AL6" s="172"/>
      <c r="AM6" s="172"/>
      <c r="AN6" s="165"/>
      <c r="AO6" s="164">
        <f>SUM(AO5:AT5)</f>
        <v>500</v>
      </c>
      <c r="AP6" s="172"/>
      <c r="AQ6" s="172"/>
      <c r="AR6" s="172"/>
      <c r="AS6" s="172"/>
      <c r="AT6" s="172"/>
      <c r="AU6" s="182">
        <f>SUM(AU5:AZ5)</f>
        <v>830</v>
      </c>
      <c r="AV6" s="177"/>
      <c r="AW6" s="177"/>
      <c r="AX6" s="177"/>
      <c r="AY6" s="177"/>
      <c r="AZ6" s="183"/>
      <c r="BA6" s="182">
        <f>SUM(BA5:BE5)</f>
        <v>550</v>
      </c>
      <c r="BB6" s="177"/>
      <c r="BC6" s="177"/>
      <c r="BD6" s="177"/>
      <c r="BE6" s="177"/>
      <c r="BF6" s="182">
        <f>SUM(BF5:BL5)</f>
        <v>880</v>
      </c>
      <c r="BG6" s="177"/>
      <c r="BH6" s="177"/>
      <c r="BI6" s="177"/>
      <c r="BJ6" s="177"/>
      <c r="BK6" s="177"/>
      <c r="BL6" s="177"/>
      <c r="BM6" s="177">
        <f>SUM(BM5:BR5)</f>
        <v>450</v>
      </c>
      <c r="BN6" s="177"/>
      <c r="BO6" s="177"/>
      <c r="BP6" s="177"/>
      <c r="BQ6" s="177"/>
      <c r="BR6" s="177"/>
      <c r="BS6" s="164">
        <f>SUM(BS5:BY5)</f>
        <v>870</v>
      </c>
      <c r="BT6" s="172"/>
      <c r="BU6" s="172"/>
      <c r="BV6" s="172"/>
      <c r="BW6" s="172"/>
      <c r="BX6" s="172"/>
      <c r="BY6" s="165"/>
      <c r="BZ6" s="164">
        <f>SUM(BZ5:CE5)</f>
        <v>650</v>
      </c>
      <c r="CA6" s="172"/>
      <c r="CB6" s="172"/>
      <c r="CC6" s="172"/>
      <c r="CD6" s="172"/>
      <c r="CE6" s="172"/>
      <c r="CF6" s="164">
        <f>SUM(CF5:CL5)</f>
        <v>860</v>
      </c>
      <c r="CG6" s="172"/>
      <c r="CH6" s="172"/>
      <c r="CI6" s="172"/>
      <c r="CJ6" s="172"/>
      <c r="CK6" s="172"/>
      <c r="CL6" s="165"/>
      <c r="CM6" s="164">
        <f>SUM(CM5:CR5)</f>
        <v>460</v>
      </c>
      <c r="CN6" s="172"/>
      <c r="CO6" s="172"/>
      <c r="CP6" s="172"/>
      <c r="CQ6" s="172"/>
      <c r="CR6" s="165"/>
      <c r="CS6" s="164">
        <f>SUM(CS5:CY5)</f>
        <v>890</v>
      </c>
      <c r="CT6" s="172"/>
      <c r="CU6" s="172"/>
      <c r="CV6" s="172"/>
      <c r="CW6" s="172"/>
      <c r="CX6" s="172"/>
      <c r="CY6" s="165"/>
      <c r="CZ6" s="172"/>
      <c r="DA6" s="172"/>
      <c r="DB6" s="172"/>
      <c r="DC6" s="172"/>
      <c r="DD6" s="172"/>
      <c r="DE6" s="172"/>
      <c r="DF6" s="172">
        <f>SUM(DF5:DK5)</f>
        <v>830</v>
      </c>
      <c r="DG6" s="172"/>
      <c r="DH6" s="172"/>
      <c r="DI6" s="172"/>
      <c r="DJ6" s="172"/>
      <c r="DK6" s="165"/>
      <c r="DL6" s="164">
        <f>SUM(DL5:DQ5)</f>
        <v>580</v>
      </c>
      <c r="DM6" s="172"/>
      <c r="DN6" s="172"/>
      <c r="DO6" s="172"/>
      <c r="DP6" s="172"/>
      <c r="DQ6" s="165"/>
      <c r="DR6" s="164">
        <f>SUM(DR5:DW5)</f>
        <v>750</v>
      </c>
      <c r="DS6" s="172"/>
      <c r="DT6" s="172"/>
      <c r="DU6" s="172"/>
      <c r="DV6" s="172"/>
      <c r="DW6" s="172"/>
      <c r="DX6" s="165"/>
      <c r="DY6" s="16"/>
      <c r="DZ6" s="16"/>
      <c r="EA6" s="16"/>
      <c r="EB6" s="16"/>
      <c r="EC6" s="16"/>
      <c r="ED6" s="16"/>
      <c r="EE6" s="16"/>
      <c r="EF6" s="16"/>
      <c r="EG6" s="4"/>
      <c r="EH6" s="14"/>
      <c r="EI6" s="7"/>
      <c r="EJ6" s="4"/>
      <c r="EK6" s="4"/>
      <c r="EL6" s="29">
        <v>36</v>
      </c>
      <c r="EM6" s="15"/>
      <c r="EN6" s="15">
        <v>48</v>
      </c>
      <c r="EO6" s="15"/>
      <c r="EP6" s="15">
        <v>20</v>
      </c>
      <c r="EQ6" s="15"/>
      <c r="ER6" s="15">
        <v>36</v>
      </c>
      <c r="ES6" s="15"/>
      <c r="ET6" s="15">
        <v>48</v>
      </c>
      <c r="EU6" s="15"/>
      <c r="EV6" s="15">
        <v>20</v>
      </c>
      <c r="EW6" s="15"/>
      <c r="EX6" s="15">
        <v>104</v>
      </c>
      <c r="EY6" s="15"/>
      <c r="EZ6" s="15">
        <v>104</v>
      </c>
      <c r="FA6" s="15"/>
      <c r="FB6" s="15">
        <v>104</v>
      </c>
      <c r="FC6" s="16"/>
      <c r="FD6" s="29">
        <v>4</v>
      </c>
      <c r="FE6" s="15"/>
      <c r="FF6" s="15">
        <v>6</v>
      </c>
      <c r="FG6" s="15"/>
      <c r="FH6" s="15">
        <v>8</v>
      </c>
      <c r="FI6" s="15"/>
      <c r="FJ6" s="15">
        <v>4</v>
      </c>
      <c r="FK6" s="15"/>
      <c r="FL6" s="15">
        <v>6</v>
      </c>
      <c r="FM6" s="15"/>
      <c r="FN6" s="15">
        <v>8</v>
      </c>
      <c r="FO6" s="15"/>
      <c r="FP6" s="15">
        <v>15</v>
      </c>
      <c r="FQ6" s="15"/>
      <c r="FR6" s="15">
        <v>15</v>
      </c>
      <c r="FS6" s="15"/>
      <c r="FT6" s="15">
        <v>15</v>
      </c>
      <c r="FU6" s="16"/>
      <c r="FV6" s="22">
        <v>16</v>
      </c>
      <c r="FW6" s="22"/>
      <c r="FX6" s="22">
        <v>16</v>
      </c>
      <c r="FY6" s="22"/>
      <c r="FZ6" s="22">
        <v>8</v>
      </c>
      <c r="GA6" s="22"/>
      <c r="GB6" s="22">
        <v>16</v>
      </c>
      <c r="GC6" s="22"/>
      <c r="GD6" s="22">
        <v>16</v>
      </c>
      <c r="GE6" s="22"/>
      <c r="GF6" s="22">
        <v>8</v>
      </c>
      <c r="GG6" s="22"/>
      <c r="GH6" s="22">
        <v>40</v>
      </c>
      <c r="GI6" s="22"/>
      <c r="GJ6" s="22">
        <v>40</v>
      </c>
      <c r="GK6" s="22"/>
      <c r="GL6" s="15">
        <v>40</v>
      </c>
      <c r="GM6" s="16"/>
      <c r="GN6" s="22">
        <v>13</v>
      </c>
      <c r="GO6" s="22"/>
      <c r="GP6" s="22">
        <v>16</v>
      </c>
      <c r="GQ6" s="22"/>
      <c r="GR6" s="22">
        <v>7</v>
      </c>
      <c r="GS6" s="22"/>
      <c r="GT6" s="22">
        <v>13</v>
      </c>
      <c r="GU6" s="22"/>
      <c r="GV6" s="22">
        <v>16</v>
      </c>
      <c r="GW6" s="22"/>
      <c r="GX6" s="22">
        <v>7</v>
      </c>
      <c r="GY6" s="22"/>
      <c r="GZ6" s="22">
        <v>35</v>
      </c>
      <c r="HA6" s="22"/>
      <c r="HB6" s="22">
        <v>35</v>
      </c>
      <c r="HC6" s="22"/>
      <c r="HD6" s="15">
        <v>35</v>
      </c>
      <c r="HE6" s="16"/>
      <c r="HF6" s="22">
        <v>54</v>
      </c>
      <c r="HG6" s="22"/>
      <c r="HH6" s="22">
        <v>32</v>
      </c>
      <c r="HI6" s="22"/>
      <c r="HJ6" s="22">
        <v>23</v>
      </c>
      <c r="HK6" s="22"/>
      <c r="HL6" s="22">
        <v>54</v>
      </c>
      <c r="HM6" s="22"/>
      <c r="HN6" s="22">
        <v>32</v>
      </c>
      <c r="HO6" s="22"/>
      <c r="HP6" s="22">
        <v>23</v>
      </c>
      <c r="HQ6" s="22"/>
      <c r="HR6" s="22">
        <v>108</v>
      </c>
      <c r="HS6" s="22"/>
      <c r="HT6" s="22">
        <v>108</v>
      </c>
      <c r="HU6" s="22"/>
      <c r="HV6" s="15">
        <v>108</v>
      </c>
      <c r="HW6" s="16"/>
      <c r="HX6" s="22">
        <v>11</v>
      </c>
      <c r="HY6" s="22"/>
      <c r="HZ6" s="22">
        <v>9</v>
      </c>
      <c r="IA6" s="22"/>
      <c r="IB6" s="22">
        <v>8</v>
      </c>
      <c r="IC6" s="22"/>
      <c r="ID6" s="22">
        <v>11</v>
      </c>
      <c r="IE6" s="22"/>
      <c r="IF6" s="22">
        <v>9</v>
      </c>
      <c r="IG6" s="22"/>
      <c r="IH6" s="22">
        <v>8</v>
      </c>
      <c r="II6" s="22"/>
      <c r="IJ6" s="22">
        <v>27</v>
      </c>
      <c r="IK6" s="22"/>
      <c r="IL6" s="22">
        <v>27</v>
      </c>
      <c r="IM6" s="22"/>
      <c r="IN6" s="15">
        <v>27</v>
      </c>
      <c r="IO6" s="16"/>
      <c r="IP6" s="22">
        <v>27</v>
      </c>
      <c r="IQ6" s="22"/>
      <c r="IR6" s="22">
        <v>22</v>
      </c>
      <c r="IS6" s="22"/>
      <c r="IT6" s="22">
        <v>15</v>
      </c>
      <c r="IU6" s="22"/>
      <c r="IV6" s="22">
        <v>27</v>
      </c>
      <c r="IW6" s="22"/>
      <c r="IX6" s="22">
        <v>22</v>
      </c>
      <c r="IY6" s="22"/>
      <c r="IZ6" s="22">
        <v>15</v>
      </c>
      <c r="JA6" s="22"/>
      <c r="JB6" s="22">
        <v>63</v>
      </c>
      <c r="JC6" s="22"/>
      <c r="JD6" s="22">
        <v>63</v>
      </c>
      <c r="JE6" s="22"/>
      <c r="JF6" s="15">
        <v>63</v>
      </c>
      <c r="JG6" s="16"/>
      <c r="JH6" s="22">
        <v>25</v>
      </c>
      <c r="JI6" s="22"/>
      <c r="JJ6" s="22">
        <v>24</v>
      </c>
      <c r="JK6" s="22"/>
      <c r="JL6" s="22">
        <v>8</v>
      </c>
      <c r="JM6" s="22"/>
      <c r="JN6" s="22">
        <v>25</v>
      </c>
      <c r="JO6" s="22"/>
      <c r="JP6" s="22">
        <v>24</v>
      </c>
      <c r="JQ6" s="22"/>
      <c r="JR6" s="22">
        <v>8</v>
      </c>
      <c r="JS6" s="22"/>
      <c r="JT6" s="22">
        <v>56</v>
      </c>
      <c r="JU6" s="22"/>
      <c r="JV6" s="22">
        <v>56</v>
      </c>
      <c r="JW6" s="22"/>
      <c r="JX6" s="15">
        <v>56</v>
      </c>
      <c r="JY6" s="16"/>
      <c r="JZ6" s="22">
        <v>13</v>
      </c>
      <c r="KA6" s="22"/>
      <c r="KB6" s="22">
        <v>8</v>
      </c>
      <c r="KC6" s="22"/>
      <c r="KD6" s="22">
        <v>5</v>
      </c>
      <c r="KE6" s="22"/>
      <c r="KF6" s="22">
        <v>13</v>
      </c>
      <c r="KG6" s="22"/>
      <c r="KH6" s="22">
        <v>8</v>
      </c>
      <c r="KI6" s="22"/>
      <c r="KJ6" s="22">
        <v>5</v>
      </c>
      <c r="KK6" s="22"/>
      <c r="KL6" s="22">
        <v>26</v>
      </c>
      <c r="KM6" s="22"/>
      <c r="KN6" s="22">
        <v>26</v>
      </c>
      <c r="KO6" s="22"/>
      <c r="KP6" s="15">
        <v>26</v>
      </c>
      <c r="KQ6" s="16"/>
      <c r="KR6" s="22">
        <v>10</v>
      </c>
      <c r="KS6" s="22"/>
      <c r="KT6" s="22">
        <v>14</v>
      </c>
      <c r="KU6" s="22"/>
      <c r="KV6" s="22">
        <v>6</v>
      </c>
      <c r="KW6" s="22"/>
      <c r="KX6" s="22">
        <v>10</v>
      </c>
      <c r="KY6" s="22"/>
      <c r="KZ6" s="22">
        <v>14</v>
      </c>
      <c r="LA6" s="22"/>
      <c r="LB6" s="22">
        <v>6</v>
      </c>
      <c r="LC6" s="22"/>
      <c r="LD6" s="22">
        <v>29</v>
      </c>
      <c r="LE6" s="22"/>
      <c r="LF6" s="22">
        <v>29</v>
      </c>
      <c r="LG6" s="22"/>
      <c r="LH6" s="15">
        <v>29</v>
      </c>
      <c r="LI6" s="16"/>
      <c r="LJ6" s="22">
        <v>28</v>
      </c>
      <c r="LK6" s="22"/>
      <c r="LL6" s="22">
        <v>42</v>
      </c>
      <c r="LM6" s="22"/>
      <c r="LN6" s="22">
        <v>4</v>
      </c>
      <c r="LO6" s="22"/>
      <c r="LP6" s="22">
        <v>28</v>
      </c>
      <c r="LQ6" s="22"/>
      <c r="LR6" s="22">
        <v>42</v>
      </c>
      <c r="LS6" s="22"/>
      <c r="LT6" s="22">
        <v>4</v>
      </c>
      <c r="LU6" s="22"/>
      <c r="LV6" s="15">
        <v>74</v>
      </c>
      <c r="LW6" s="16"/>
      <c r="LX6" s="15">
        <v>74</v>
      </c>
      <c r="LY6" s="16"/>
      <c r="LZ6" s="15">
        <v>74</v>
      </c>
      <c r="MA6" s="16"/>
      <c r="MB6" s="22">
        <v>60</v>
      </c>
      <c r="MC6" s="22"/>
      <c r="MD6" s="22">
        <v>73</v>
      </c>
      <c r="ME6" s="22"/>
      <c r="MF6" s="22">
        <v>24</v>
      </c>
      <c r="MG6" s="22"/>
      <c r="MH6" s="22">
        <v>60</v>
      </c>
      <c r="MI6" s="22"/>
      <c r="MJ6" s="22">
        <v>73</v>
      </c>
      <c r="MK6" s="22"/>
      <c r="ML6" s="22">
        <v>24</v>
      </c>
      <c r="MM6" s="22"/>
      <c r="MN6" s="15">
        <v>156</v>
      </c>
      <c r="MO6" s="22"/>
      <c r="MP6" s="15">
        <v>156</v>
      </c>
      <c r="MQ6" s="22"/>
      <c r="MR6" s="15">
        <v>156</v>
      </c>
      <c r="MS6" s="16"/>
      <c r="MT6" s="22">
        <v>43</v>
      </c>
      <c r="MU6" s="22"/>
      <c r="MV6" s="22">
        <v>40</v>
      </c>
      <c r="MW6" s="22"/>
      <c r="MX6" s="22">
        <v>15</v>
      </c>
      <c r="MY6" s="22"/>
      <c r="MZ6" s="22">
        <v>43</v>
      </c>
      <c r="NA6" s="22"/>
      <c r="NB6" s="22">
        <v>40</v>
      </c>
      <c r="NC6" s="22"/>
      <c r="ND6" s="22">
        <v>15</v>
      </c>
      <c r="NE6" s="22"/>
      <c r="NF6" s="15">
        <v>96</v>
      </c>
      <c r="NG6" s="22"/>
      <c r="NH6" s="15">
        <v>96</v>
      </c>
      <c r="NI6" s="22"/>
      <c r="NJ6" s="15">
        <v>96</v>
      </c>
      <c r="NK6" s="16"/>
      <c r="NL6" s="22">
        <v>44</v>
      </c>
      <c r="NM6" s="22"/>
      <c r="NN6" s="22">
        <v>48</v>
      </c>
      <c r="NO6" s="22"/>
      <c r="NP6" s="22">
        <v>22</v>
      </c>
      <c r="NQ6" s="22"/>
      <c r="NR6" s="22">
        <v>44</v>
      </c>
      <c r="NS6" s="22"/>
      <c r="NT6" s="22">
        <v>48</v>
      </c>
      <c r="NU6" s="22"/>
      <c r="NV6" s="22">
        <v>22</v>
      </c>
      <c r="NW6" s="22"/>
      <c r="NX6" s="15">
        <v>112</v>
      </c>
      <c r="NY6" s="16"/>
      <c r="NZ6" s="15">
        <v>112</v>
      </c>
      <c r="OA6" s="16"/>
      <c r="OB6" s="15">
        <v>112</v>
      </c>
      <c r="OC6" s="16"/>
      <c r="OD6" s="22">
        <v>14</v>
      </c>
      <c r="OE6" s="22"/>
      <c r="OF6" s="22">
        <v>12</v>
      </c>
      <c r="OG6" s="22"/>
      <c r="OH6" s="22">
        <v>6</v>
      </c>
      <c r="OI6" s="22"/>
      <c r="OJ6" s="22">
        <v>14</v>
      </c>
      <c r="OK6" s="22"/>
      <c r="OL6" s="22">
        <v>12</v>
      </c>
      <c r="OM6" s="22"/>
      <c r="ON6" s="22">
        <v>6</v>
      </c>
      <c r="OO6" s="22"/>
      <c r="OP6" s="22">
        <v>32</v>
      </c>
      <c r="OQ6" s="22"/>
      <c r="OR6" s="22">
        <v>32</v>
      </c>
      <c r="OS6" s="22"/>
      <c r="OT6" s="15">
        <v>32</v>
      </c>
      <c r="OU6" s="16"/>
      <c r="OV6" s="22">
        <v>46</v>
      </c>
      <c r="OW6" s="22"/>
      <c r="OX6" s="22">
        <v>28</v>
      </c>
      <c r="OY6" s="22"/>
      <c r="OZ6" s="22">
        <v>36</v>
      </c>
      <c r="PA6" s="22"/>
      <c r="PB6" s="22">
        <v>46</v>
      </c>
      <c r="PC6" s="22"/>
      <c r="PD6" s="22">
        <v>28</v>
      </c>
      <c r="PE6" s="22"/>
      <c r="PF6" s="22">
        <v>36</v>
      </c>
      <c r="PG6" s="22"/>
      <c r="PH6" s="15">
        <v>109</v>
      </c>
      <c r="PI6" s="16"/>
      <c r="PJ6" s="15">
        <v>109</v>
      </c>
      <c r="PK6" s="16"/>
      <c r="PL6" s="15">
        <v>109</v>
      </c>
      <c r="PM6" s="16"/>
      <c r="PN6" s="22">
        <v>13</v>
      </c>
      <c r="PO6" s="22"/>
      <c r="PP6" s="22">
        <v>13</v>
      </c>
      <c r="PQ6" s="22"/>
      <c r="PR6" s="22">
        <v>6</v>
      </c>
      <c r="PS6" s="22"/>
      <c r="PT6" s="22">
        <v>13</v>
      </c>
      <c r="PU6" s="22"/>
      <c r="PV6" s="22">
        <v>13</v>
      </c>
      <c r="PW6" s="22"/>
      <c r="PX6" s="22">
        <v>6</v>
      </c>
      <c r="PY6" s="22"/>
      <c r="PZ6" s="15">
        <v>32</v>
      </c>
      <c r="QA6" s="16"/>
      <c r="QB6" s="15">
        <v>32</v>
      </c>
      <c r="QC6" s="16"/>
      <c r="QD6" s="15">
        <v>32</v>
      </c>
      <c r="QE6" s="16"/>
      <c r="QF6" s="22">
        <v>71</v>
      </c>
      <c r="QG6" s="22"/>
      <c r="QH6" s="22">
        <v>71</v>
      </c>
      <c r="QI6" s="22"/>
      <c r="QJ6" s="15">
        <v>71</v>
      </c>
      <c r="QK6" s="16"/>
    </row>
    <row r="7" spans="1:456" s="5" customFormat="1" ht="18.75" customHeight="1" x14ac:dyDescent="0.25">
      <c r="A7" s="7" t="s">
        <v>52</v>
      </c>
      <c r="B7" s="3" t="s">
        <v>3</v>
      </c>
      <c r="C7" s="9">
        <v>620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>
        <v>98</v>
      </c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>
        <f t="shared" ref="DY7:DY49" si="0">SUM(D7+E7+F7+G7+H7+O7+P7+Q7+R7+S7+T7+AB7+AC7+AD7+AE7+AF7+AG7+AO7+AP7+AQ7+AR7+AS7+AT7+BA7+BB7+BC7+BD7+BE7+BM7+BN7+BO7+BP7+BQ7+BR7+BZ7+CA7+CB7+CC7+CD7+CE7+CM7+CN7+CO7+CP7+CQ7+CR7+CZ7+DA7+DB7+DC7+DD7+DE7+DL7+DM7+DN7+DO7+DP7+DQ7)/1000</f>
        <v>0</v>
      </c>
      <c r="DZ7" s="9">
        <f t="shared" ref="DZ7:DZ46" si="1">DY7*C7</f>
        <v>0</v>
      </c>
      <c r="EA7" s="9">
        <f>DY7*17</f>
        <v>0</v>
      </c>
      <c r="EB7" s="9">
        <f t="shared" ref="EB7:EB53" si="2">EA7*C7</f>
        <v>0</v>
      </c>
      <c r="EC7" s="9">
        <f t="shared" ref="EC7:EC47" si="3">SUM(I7+J7+K7+L7+M7+N7+U7+V7+W7+X7+Y7+Z7+AA7+AH7+AI7+AJ7+AK7+AL7+AM7+AN7+AU7+AV7+AW7+AX7+AY7+AZ7+BF7+BG7+BH7+BI7+BJ7+BK7+BL7+BS7+BT7+BU7+BV7+BW7+BX7+BY7+CF7+CG7+CH7+CI7+CJ7+CK7+CL7+CS7+CT7+CU7+CV7+CW7+CX7+CY7+DF7+DG7+DH7+DI7+DJ7+DK7+DR7+DS7+DT7+DU7+DV7+DW7+DX7)/1000</f>
        <v>9.8000000000000004E-2</v>
      </c>
      <c r="ED7" s="9">
        <f t="shared" ref="ED7:ED53" si="4">EC7*C7</f>
        <v>60.760000000000005</v>
      </c>
      <c r="EE7" s="9">
        <f>EC7*17</f>
        <v>1.6660000000000001</v>
      </c>
      <c r="EF7" s="9">
        <f t="shared" ref="EF7:EF53" si="5">EE7*C7</f>
        <v>1032.92</v>
      </c>
      <c r="EG7" s="9">
        <f>SUM(D7:DX7)/1000</f>
        <v>9.8000000000000004E-2</v>
      </c>
      <c r="EH7" s="9">
        <f>EG7*C7</f>
        <v>60.760000000000005</v>
      </c>
      <c r="EI7" s="7" t="s">
        <v>52</v>
      </c>
      <c r="EJ7" s="9">
        <f t="shared" ref="EJ7:EJ49" si="6">EG7*17</f>
        <v>1.6660000000000001</v>
      </c>
      <c r="EK7" s="9">
        <f t="shared" ref="EK7:EK53" si="7">EJ7*C7</f>
        <v>1032.92</v>
      </c>
      <c r="EL7" s="9">
        <f>EA7*36</f>
        <v>0</v>
      </c>
      <c r="EM7" s="9">
        <f>EL7*C7</f>
        <v>0</v>
      </c>
      <c r="EN7" s="9">
        <f>EA7*48</f>
        <v>0</v>
      </c>
      <c r="EO7" s="9">
        <f t="shared" ref="EO7:EO53" si="8">EN7*C7</f>
        <v>0</v>
      </c>
      <c r="EP7" s="9">
        <f>EA7*20</f>
        <v>0</v>
      </c>
      <c r="EQ7" s="9">
        <f t="shared" ref="EQ7:EQ53" si="9">EP7*C7</f>
        <v>0</v>
      </c>
      <c r="ER7" s="9">
        <f t="shared" ref="ER7:ER49" si="10">EE7*36</f>
        <v>59.976000000000006</v>
      </c>
      <c r="ES7" s="9">
        <f t="shared" ref="ES7:ES48" si="11">ER7*C7</f>
        <v>37185.120000000003</v>
      </c>
      <c r="ET7" s="9">
        <f t="shared" ref="ET7:ET49" si="12">EE7*48</f>
        <v>79.968000000000004</v>
      </c>
      <c r="EU7" s="9">
        <f t="shared" ref="EU7:EU48" si="13">ET7*C7</f>
        <v>49580.160000000003</v>
      </c>
      <c r="EV7" s="9">
        <f t="shared" ref="EV7:EV49" si="14">EE7*20</f>
        <v>33.32</v>
      </c>
      <c r="EW7" s="9">
        <f t="shared" ref="EW7:EW48" si="15">EV7*C7</f>
        <v>20658.400000000001</v>
      </c>
      <c r="EX7" s="9">
        <f t="shared" ref="EX7:EX49" si="16">EA7*104</f>
        <v>0</v>
      </c>
      <c r="EY7" s="9">
        <f t="shared" ref="EY7:EY49" si="17">EX7*C7</f>
        <v>0</v>
      </c>
      <c r="EZ7" s="9">
        <f t="shared" ref="EZ7:EZ49" si="18">EE7*104</f>
        <v>173.26400000000001</v>
      </c>
      <c r="FA7" s="9">
        <f t="shared" ref="FA7:FA48" si="19">EZ7*C7</f>
        <v>107423.68000000001</v>
      </c>
      <c r="FB7" s="9">
        <f t="shared" ref="FB7:FB49" si="20">EJ7*104</f>
        <v>173.26400000000001</v>
      </c>
      <c r="FC7" s="9">
        <f t="shared" ref="FC7:FC49" si="21">FB7*C7</f>
        <v>107423.68000000001</v>
      </c>
      <c r="FD7" s="9">
        <f t="shared" ref="FD7:FD49" si="22">EA7*4</f>
        <v>0</v>
      </c>
      <c r="FE7" s="9">
        <f t="shared" ref="FE7:FE49" si="23">FD7*C7</f>
        <v>0</v>
      </c>
      <c r="FF7" s="9">
        <f t="shared" ref="FF7:FF49" si="24">EA7*6</f>
        <v>0</v>
      </c>
      <c r="FG7" s="9">
        <f t="shared" ref="FG7:FG49" si="25">FF7*C7</f>
        <v>0</v>
      </c>
      <c r="FH7" s="9">
        <f t="shared" ref="FH7:FH49" si="26">EA7*8</f>
        <v>0</v>
      </c>
      <c r="FI7" s="9">
        <f t="shared" ref="FI7:FI49" si="27">FH7*C7</f>
        <v>0</v>
      </c>
      <c r="FJ7" s="9">
        <f t="shared" ref="FJ7:FJ49" si="28">EE7*4</f>
        <v>6.6640000000000006</v>
      </c>
      <c r="FK7" s="9">
        <f t="shared" ref="FK7:FK48" si="29">FJ7*C7</f>
        <v>4131.68</v>
      </c>
      <c r="FL7" s="9">
        <f t="shared" ref="FL7:FL49" si="30">EE7*6</f>
        <v>9.9960000000000004</v>
      </c>
      <c r="FM7" s="9">
        <f t="shared" ref="FM7:FM48" si="31">FL7*C7</f>
        <v>6197.52</v>
      </c>
      <c r="FN7" s="9">
        <f t="shared" ref="FN7:FN49" si="32">EE7*8</f>
        <v>13.328000000000001</v>
      </c>
      <c r="FO7" s="9">
        <f t="shared" ref="FO7:FO48" si="33">FN7*C7</f>
        <v>8263.36</v>
      </c>
      <c r="FP7" s="9">
        <f t="shared" ref="FP7:FP49" si="34">EA7*15</f>
        <v>0</v>
      </c>
      <c r="FQ7" s="9">
        <f t="shared" ref="FQ7:FQ49" si="35">FP7*C7</f>
        <v>0</v>
      </c>
      <c r="FR7" s="9">
        <f t="shared" ref="FR7:FR49" si="36">EE7*15</f>
        <v>24.990000000000002</v>
      </c>
      <c r="FS7" s="9">
        <f t="shared" ref="FS7:FS48" si="37">FR7*C7</f>
        <v>15493.800000000001</v>
      </c>
      <c r="FT7" s="9">
        <f t="shared" ref="FT7:FT49" si="38">EJ7*15</f>
        <v>24.990000000000002</v>
      </c>
      <c r="FU7" s="9">
        <f t="shared" ref="FU7:FU49" si="39">FT7*C7</f>
        <v>15493.800000000001</v>
      </c>
      <c r="FV7" s="9">
        <f t="shared" ref="FV7:FV49" si="40">EA7*16</f>
        <v>0</v>
      </c>
      <c r="FW7" s="9">
        <f t="shared" ref="FW7:FW49" si="41">FV7*C7</f>
        <v>0</v>
      </c>
      <c r="FX7" s="9">
        <f t="shared" ref="FX7:FX49" si="42">EA7*16</f>
        <v>0</v>
      </c>
      <c r="FY7" s="9">
        <f t="shared" ref="FY7:FY49" si="43">FX7*C7</f>
        <v>0</v>
      </c>
      <c r="FZ7" s="9">
        <f t="shared" ref="FZ7:FZ49" si="44">EA7*8</f>
        <v>0</v>
      </c>
      <c r="GA7" s="9">
        <f t="shared" ref="GA7:GA49" si="45">FZ7*C7</f>
        <v>0</v>
      </c>
      <c r="GB7" s="9">
        <f t="shared" ref="GB7:GB49" si="46">EE7*16</f>
        <v>26.656000000000002</v>
      </c>
      <c r="GC7" s="9">
        <f t="shared" ref="GC7:GC48" si="47">GB7*C7</f>
        <v>16526.72</v>
      </c>
      <c r="GD7" s="9">
        <f t="shared" ref="GD7:GD49" si="48">EE7*16</f>
        <v>26.656000000000002</v>
      </c>
      <c r="GE7" s="9">
        <f t="shared" ref="GE7:GE48" si="49">GD7*C7</f>
        <v>16526.72</v>
      </c>
      <c r="GF7" s="9">
        <f t="shared" ref="GF7:GF49" si="50">EE7*8</f>
        <v>13.328000000000001</v>
      </c>
      <c r="GG7" s="9">
        <f t="shared" ref="GG7:GG48" si="51">GF7*C7</f>
        <v>8263.36</v>
      </c>
      <c r="GH7" s="9">
        <f t="shared" ref="GH7:GH49" si="52">EA7*40</f>
        <v>0</v>
      </c>
      <c r="GI7" s="9">
        <f t="shared" ref="GI7:GI49" si="53">GH7*C7</f>
        <v>0</v>
      </c>
      <c r="GJ7" s="130">
        <f t="shared" ref="GJ7:GJ49" si="54">EE7*40</f>
        <v>66.64</v>
      </c>
      <c r="GK7" s="130">
        <f t="shared" ref="GK7:GK48" si="55">GJ7*C7</f>
        <v>41316.800000000003</v>
      </c>
      <c r="GL7" s="9">
        <f t="shared" ref="GL7:GL49" si="56">EJ7*40</f>
        <v>66.64</v>
      </c>
      <c r="GM7" s="9">
        <f t="shared" ref="GM7:GM49" si="57">GL7*C7</f>
        <v>41316.800000000003</v>
      </c>
      <c r="GN7" s="9">
        <f t="shared" ref="GN7:GN49" si="58">EA7*13</f>
        <v>0</v>
      </c>
      <c r="GO7" s="9">
        <f t="shared" ref="GO7:GO49" si="59">GN7*C7</f>
        <v>0</v>
      </c>
      <c r="GP7" s="9">
        <f t="shared" ref="GP7:GP49" si="60">EA7*16</f>
        <v>0</v>
      </c>
      <c r="GQ7" s="9">
        <f t="shared" ref="GQ7:GQ49" si="61">GP7*C7</f>
        <v>0</v>
      </c>
      <c r="GR7" s="9">
        <f t="shared" ref="GR7:GR49" si="62">EA7*7</f>
        <v>0</v>
      </c>
      <c r="GS7" s="9">
        <f t="shared" ref="GS7:GS49" si="63">GR7*C7</f>
        <v>0</v>
      </c>
      <c r="GT7" s="9">
        <f t="shared" ref="GT7:GT49" si="64">EE7*13</f>
        <v>21.658000000000001</v>
      </c>
      <c r="GU7" s="9">
        <f t="shared" ref="GU7:GU48" si="65">GT7*C7</f>
        <v>13427.960000000001</v>
      </c>
      <c r="GV7" s="9">
        <f t="shared" ref="GV7:GV49" si="66">EE7*16</f>
        <v>26.656000000000002</v>
      </c>
      <c r="GW7" s="9">
        <f t="shared" ref="GW7:GW48" si="67">GV7*C7</f>
        <v>16526.72</v>
      </c>
      <c r="GX7" s="9">
        <f t="shared" ref="GX7:GX49" si="68">EE7*7</f>
        <v>11.662000000000001</v>
      </c>
      <c r="GY7" s="9">
        <f t="shared" ref="GY7:GY48" si="69">GX7*C7</f>
        <v>7230.4400000000005</v>
      </c>
      <c r="GZ7" s="9">
        <f t="shared" ref="GZ7:GZ49" si="70">EA7*35</f>
        <v>0</v>
      </c>
      <c r="HA7" s="9">
        <f t="shared" ref="HA7:HA49" si="71">GZ7*C7</f>
        <v>0</v>
      </c>
      <c r="HB7" s="9">
        <f t="shared" ref="HB7:HB49" si="72">EE7*35</f>
        <v>58.31</v>
      </c>
      <c r="HC7" s="9">
        <f t="shared" ref="HC7:HC48" si="73">HB7*C7</f>
        <v>36152.200000000004</v>
      </c>
      <c r="HD7" s="9">
        <f t="shared" ref="HD7:HD49" si="74">EJ7*35</f>
        <v>58.31</v>
      </c>
      <c r="HE7" s="9">
        <f t="shared" ref="HE7:HE49" si="75">HD7*C7</f>
        <v>36152.200000000004</v>
      </c>
      <c r="HF7" s="9">
        <f t="shared" ref="HF7:HF49" si="76">EA7*54</f>
        <v>0</v>
      </c>
      <c r="HG7" s="9">
        <f t="shared" ref="HG7:HG49" si="77">HF7*C7</f>
        <v>0</v>
      </c>
      <c r="HH7" s="9">
        <f t="shared" ref="HH7:HH49" si="78">EA7*32</f>
        <v>0</v>
      </c>
      <c r="HI7" s="9">
        <f t="shared" ref="HI7:HI49" si="79">HH7*C7</f>
        <v>0</v>
      </c>
      <c r="HJ7" s="9">
        <f t="shared" ref="HJ7:HJ49" si="80">EA7*23</f>
        <v>0</v>
      </c>
      <c r="HK7" s="9">
        <f t="shared" ref="HK7:HK49" si="81">HJ7*C7</f>
        <v>0</v>
      </c>
      <c r="HL7" s="9">
        <f t="shared" ref="HL7:HL49" si="82">EE7*54</f>
        <v>89.964000000000013</v>
      </c>
      <c r="HM7" s="9">
        <f t="shared" ref="HM7:HM48" si="83">HL7*C7</f>
        <v>55777.680000000008</v>
      </c>
      <c r="HN7" s="9">
        <f t="shared" ref="HN7:HN49" si="84">EE7*32</f>
        <v>53.312000000000005</v>
      </c>
      <c r="HO7" s="9">
        <f t="shared" ref="HO7:HO48" si="85">HN7*C7</f>
        <v>33053.440000000002</v>
      </c>
      <c r="HP7" s="9">
        <f t="shared" ref="HP7:HP38" si="86">EE7*23</f>
        <v>38.318000000000005</v>
      </c>
      <c r="HQ7" s="9">
        <f t="shared" ref="HQ7:HQ48" si="87">HP7*C7</f>
        <v>23757.160000000003</v>
      </c>
      <c r="HR7" s="9">
        <f t="shared" ref="HR7:HR49" si="88">EA7*108</f>
        <v>0</v>
      </c>
      <c r="HS7" s="9">
        <f t="shared" ref="HS7:HS49" si="89">HR7*C7</f>
        <v>0</v>
      </c>
      <c r="HT7" s="9">
        <f t="shared" ref="HT7:HT47" si="90">EE7*108</f>
        <v>179.92800000000003</v>
      </c>
      <c r="HU7" s="9">
        <f t="shared" ref="HU7:HU49" si="91">HT7*C7</f>
        <v>111555.36000000002</v>
      </c>
      <c r="HV7" s="9">
        <f t="shared" ref="HV7:HV49" si="92">EJ7*108</f>
        <v>179.92800000000003</v>
      </c>
      <c r="HW7" s="9">
        <f t="shared" ref="HW7:HW49" si="93">HV7*C7</f>
        <v>111555.36000000002</v>
      </c>
      <c r="HX7" s="9">
        <f>EA7*C11</f>
        <v>0</v>
      </c>
      <c r="HY7" s="9">
        <f t="shared" ref="HY7:HY49" si="94">HX7*C7</f>
        <v>0</v>
      </c>
      <c r="HZ7" s="9">
        <f t="shared" ref="HZ7:HZ49" si="95">EA7*9</f>
        <v>0</v>
      </c>
      <c r="IA7" s="9">
        <f t="shared" ref="IA7:IA49" si="96">HZ7*C7</f>
        <v>0</v>
      </c>
      <c r="IB7" s="9">
        <f t="shared" ref="IB7:IB49" si="97">EA7*8</f>
        <v>0</v>
      </c>
      <c r="IC7" s="9">
        <f t="shared" ref="IC7:IC49" si="98">IB7*C7</f>
        <v>0</v>
      </c>
      <c r="ID7" s="9">
        <f t="shared" ref="ID7:ID49" si="99">EE7*11</f>
        <v>18.326000000000001</v>
      </c>
      <c r="IE7" s="9">
        <f t="shared" ref="IE7:IE48" si="100">ID7*C7</f>
        <v>11362.12</v>
      </c>
      <c r="IF7" s="9">
        <f t="shared" ref="IF7:IF49" si="101">EE7*9</f>
        <v>14.994000000000002</v>
      </c>
      <c r="IG7" s="9">
        <f t="shared" ref="IG7:IG48" si="102">IF7*C7</f>
        <v>9296.2800000000007</v>
      </c>
      <c r="IH7" s="9">
        <f t="shared" ref="IH7:IH49" si="103">EE7*8</f>
        <v>13.328000000000001</v>
      </c>
      <c r="II7" s="9">
        <f t="shared" ref="II7:II48" si="104">IH7*C7</f>
        <v>8263.36</v>
      </c>
      <c r="IJ7" s="9">
        <f t="shared" ref="IJ7:IJ49" si="105">EA7*27</f>
        <v>0</v>
      </c>
      <c r="IK7" s="9">
        <f t="shared" ref="IK7:IK49" si="106">IJ7*C7</f>
        <v>0</v>
      </c>
      <c r="IL7" s="9">
        <f t="shared" ref="IL7:IL49" si="107">EE7*27</f>
        <v>44.982000000000006</v>
      </c>
      <c r="IM7" s="9">
        <f t="shared" ref="IM7:IM48" si="108">IL7*C7</f>
        <v>27888.840000000004</v>
      </c>
      <c r="IN7" s="9">
        <f t="shared" ref="IN7:IN49" si="109">EJ7*27</f>
        <v>44.982000000000006</v>
      </c>
      <c r="IO7" s="9">
        <f t="shared" ref="IO7:IO49" si="110">IN7*C7</f>
        <v>27888.840000000004</v>
      </c>
      <c r="IP7" s="9">
        <f t="shared" ref="IP7:IP49" si="111">EA7*27</f>
        <v>0</v>
      </c>
      <c r="IQ7" s="9">
        <f t="shared" ref="IQ7:IQ49" si="112">IP7*C7</f>
        <v>0</v>
      </c>
      <c r="IR7" s="9">
        <f t="shared" ref="IR7:IR49" si="113">EA7*22</f>
        <v>0</v>
      </c>
      <c r="IS7" s="9">
        <f t="shared" ref="IS7:IS49" si="114">IR7*C7</f>
        <v>0</v>
      </c>
      <c r="IT7" s="9">
        <f t="shared" ref="IT7:IT49" si="115">EA7*15</f>
        <v>0</v>
      </c>
      <c r="IU7" s="9">
        <f t="shared" ref="IU7:IU49" si="116">IT7*C7</f>
        <v>0</v>
      </c>
      <c r="IV7" s="9">
        <f t="shared" ref="IV7:IV49" si="117">EE7*27</f>
        <v>44.982000000000006</v>
      </c>
      <c r="IW7" s="9">
        <f t="shared" ref="IW7:IW48" si="118">IV7*C7</f>
        <v>27888.840000000004</v>
      </c>
      <c r="IX7" s="9">
        <f t="shared" ref="IX7:IX49" si="119">EE7*22</f>
        <v>36.652000000000001</v>
      </c>
      <c r="IY7" s="9">
        <f t="shared" ref="IY7:IY48" si="120">IX7*C7</f>
        <v>22724.240000000002</v>
      </c>
      <c r="IZ7" s="9">
        <f t="shared" ref="IZ7:IZ49" si="121">EE7*15</f>
        <v>24.990000000000002</v>
      </c>
      <c r="JA7" s="9">
        <f t="shared" ref="JA7:JA48" si="122">IZ7*C7</f>
        <v>15493.800000000001</v>
      </c>
      <c r="JB7" s="9">
        <f t="shared" ref="JB7:JB49" si="123">EA7*63</f>
        <v>0</v>
      </c>
      <c r="JC7" s="9">
        <f t="shared" ref="JC7:JC49" si="124">JB7*C7</f>
        <v>0</v>
      </c>
      <c r="JD7" s="9">
        <f t="shared" ref="JD7:JD49" si="125">EE7*63</f>
        <v>104.95800000000001</v>
      </c>
      <c r="JE7" s="9">
        <f t="shared" ref="JE7:JE48" si="126">JD7*C7</f>
        <v>65073.960000000006</v>
      </c>
      <c r="JF7" s="9">
        <f t="shared" ref="JF7:JF49" si="127">EJ7*63</f>
        <v>104.95800000000001</v>
      </c>
      <c r="JG7" s="9">
        <f t="shared" ref="JG7:JG49" si="128">JF7*C7</f>
        <v>65073.960000000006</v>
      </c>
      <c r="JH7" s="9">
        <f t="shared" ref="JH7:JH49" si="129">EA7*25</f>
        <v>0</v>
      </c>
      <c r="JI7" s="9">
        <f t="shared" ref="JI7:JI49" si="130">JH7*C7</f>
        <v>0</v>
      </c>
      <c r="JJ7" s="9">
        <f t="shared" ref="JJ7:JJ49" si="131">EA7*24</f>
        <v>0</v>
      </c>
      <c r="JK7" s="9">
        <f t="shared" ref="JK7:JK49" si="132">JJ7*C7</f>
        <v>0</v>
      </c>
      <c r="JL7" s="9">
        <f t="shared" ref="JL7:JL49" si="133">EA7*8</f>
        <v>0</v>
      </c>
      <c r="JM7" s="9">
        <f t="shared" ref="JM7:JM49" si="134">JL7*C7</f>
        <v>0</v>
      </c>
      <c r="JN7" s="9">
        <f t="shared" ref="JN7:JN49" si="135">EA7*25</f>
        <v>0</v>
      </c>
      <c r="JO7" s="9">
        <f t="shared" ref="JO7:JO48" si="136">JN7*C7</f>
        <v>0</v>
      </c>
      <c r="JP7" s="9">
        <f t="shared" ref="JP7:JP49" si="137">EE7*24</f>
        <v>39.984000000000002</v>
      </c>
      <c r="JQ7" s="9">
        <f t="shared" ref="JQ7:JQ48" si="138">JP7*C7</f>
        <v>24790.080000000002</v>
      </c>
      <c r="JR7" s="9">
        <f t="shared" ref="JR7:JR49" si="139">EE7*8</f>
        <v>13.328000000000001</v>
      </c>
      <c r="JS7" s="9">
        <f t="shared" ref="JS7:JS48" si="140">JR7*C7</f>
        <v>8263.36</v>
      </c>
      <c r="JT7" s="9">
        <f t="shared" ref="JT7:JT49" si="141">EA7*56</f>
        <v>0</v>
      </c>
      <c r="JU7" s="9">
        <f t="shared" ref="JU7:JU49" si="142">JT7*C7</f>
        <v>0</v>
      </c>
      <c r="JV7" s="9">
        <f t="shared" ref="JV7:JV49" si="143">EE7*56</f>
        <v>93.296000000000006</v>
      </c>
      <c r="JW7" s="9">
        <f t="shared" ref="JW7:JW48" si="144">JV7*C7</f>
        <v>57843.520000000004</v>
      </c>
      <c r="JX7" s="9">
        <f t="shared" ref="JX7:JX49" si="145">EJ7*56</f>
        <v>93.296000000000006</v>
      </c>
      <c r="JY7" s="9">
        <f t="shared" ref="JY7:JY49" si="146">JX7*C7</f>
        <v>57843.520000000004</v>
      </c>
      <c r="JZ7" s="9">
        <f t="shared" ref="JZ7:JZ49" si="147">EA7*13</f>
        <v>0</v>
      </c>
      <c r="KA7" s="9">
        <f t="shared" ref="KA7:KA49" si="148">JZ7*C7</f>
        <v>0</v>
      </c>
      <c r="KB7" s="9">
        <f t="shared" ref="KB7:KB49" si="149">EA7*8</f>
        <v>0</v>
      </c>
      <c r="KC7" s="9">
        <f t="shared" ref="KC7:KC49" si="150">KB7*C7</f>
        <v>0</v>
      </c>
      <c r="KD7" s="9">
        <f t="shared" ref="KD7:KD49" si="151">EA7*5</f>
        <v>0</v>
      </c>
      <c r="KE7" s="9">
        <f t="shared" ref="KE7:KE49" si="152">KD7*C7</f>
        <v>0</v>
      </c>
      <c r="KF7" s="9">
        <f t="shared" ref="KF7:KF48" si="153">EE7*13</f>
        <v>21.658000000000001</v>
      </c>
      <c r="KG7" s="9">
        <f t="shared" ref="KG7:KG48" si="154">KF7*C7</f>
        <v>13427.960000000001</v>
      </c>
      <c r="KH7" s="9">
        <f t="shared" ref="KH7:KH49" si="155">EE7*8</f>
        <v>13.328000000000001</v>
      </c>
      <c r="KI7" s="9">
        <f t="shared" ref="KI7:KI48" si="156">KH7*C7</f>
        <v>8263.36</v>
      </c>
      <c r="KJ7" s="9">
        <f t="shared" ref="KJ7:KJ49" si="157">EE7*5</f>
        <v>8.33</v>
      </c>
      <c r="KK7" s="9">
        <f t="shared" ref="KK7:KK48" si="158">KJ7*C7</f>
        <v>5164.6000000000004</v>
      </c>
      <c r="KL7" s="9">
        <f t="shared" ref="KL7:KL49" si="159">EA7*26</f>
        <v>0</v>
      </c>
      <c r="KM7" s="9">
        <f t="shared" ref="KM7:KM49" si="160">KL7*C7</f>
        <v>0</v>
      </c>
      <c r="KN7" s="9">
        <f t="shared" ref="KN7:KN49" si="161">EE7*26</f>
        <v>43.316000000000003</v>
      </c>
      <c r="KO7" s="9">
        <f t="shared" ref="KO7:KO48" si="162">KN7*C7</f>
        <v>26855.920000000002</v>
      </c>
      <c r="KP7" s="9">
        <f t="shared" ref="KP7:KP49" si="163">EJ7*26</f>
        <v>43.316000000000003</v>
      </c>
      <c r="KQ7" s="9">
        <f t="shared" ref="KQ7:KQ49" si="164">KP7*C7</f>
        <v>26855.920000000002</v>
      </c>
      <c r="KR7" s="9">
        <f t="shared" ref="KR7:KR49" si="165">EA7*10</f>
        <v>0</v>
      </c>
      <c r="KS7" s="9">
        <f t="shared" ref="KS7:KS49" si="166">KR7*C7</f>
        <v>0</v>
      </c>
      <c r="KT7" s="9">
        <f t="shared" ref="KT7:KT49" si="167">EA7*14</f>
        <v>0</v>
      </c>
      <c r="KU7" s="9">
        <f t="shared" ref="KU7:KU47" si="168">KT7*C7</f>
        <v>0</v>
      </c>
      <c r="KV7" s="9">
        <f t="shared" ref="KV7:KV49" si="169">EA7*6</f>
        <v>0</v>
      </c>
      <c r="KW7" s="9">
        <f t="shared" ref="KW7:KW49" si="170">KV7*C7</f>
        <v>0</v>
      </c>
      <c r="KX7" s="9">
        <f t="shared" ref="KX7:KX49" si="171">EE7*10</f>
        <v>16.66</v>
      </c>
      <c r="KY7" s="9">
        <f t="shared" ref="KY7:KY48" si="172">KX7*C7</f>
        <v>10329.200000000001</v>
      </c>
      <c r="KZ7" s="9">
        <f t="shared" ref="KZ7:KZ48" si="173">EE7*14</f>
        <v>23.324000000000002</v>
      </c>
      <c r="LA7" s="9">
        <f t="shared" ref="LA7:LA48" si="174">KZ7*C7</f>
        <v>14460.880000000001</v>
      </c>
      <c r="LB7" s="9">
        <f t="shared" ref="LB7:LB49" si="175">EE7*6</f>
        <v>9.9960000000000004</v>
      </c>
      <c r="LC7" s="9">
        <f t="shared" ref="LC7:LC48" si="176">LB7*C7</f>
        <v>6197.52</v>
      </c>
      <c r="LD7" s="9">
        <f t="shared" ref="LD7:LD49" si="177">EA7*29</f>
        <v>0</v>
      </c>
      <c r="LE7" s="9">
        <f t="shared" ref="LE7:LE49" si="178">LD7*C7</f>
        <v>0</v>
      </c>
      <c r="LF7" s="9">
        <f t="shared" ref="LF7:LF49" si="179">EE7*29</f>
        <v>48.314000000000007</v>
      </c>
      <c r="LG7" s="9">
        <f t="shared" ref="LG7:LG49" si="180">LF7*C7</f>
        <v>29954.680000000004</v>
      </c>
      <c r="LH7" s="9">
        <f t="shared" ref="LH7:LH49" si="181">EJ7*29</f>
        <v>48.314000000000007</v>
      </c>
      <c r="LI7" s="9">
        <f>LG7+LE7</f>
        <v>29954.680000000004</v>
      </c>
      <c r="LJ7" s="9">
        <f t="shared" ref="LJ7:LJ49" si="182">EA7*28</f>
        <v>0</v>
      </c>
      <c r="LK7" s="9">
        <f t="shared" ref="LK7:LK49" si="183">LJ7*C7</f>
        <v>0</v>
      </c>
      <c r="LL7" s="9">
        <f t="shared" ref="LL7:LL49" si="184">EA7*42</f>
        <v>0</v>
      </c>
      <c r="LM7" s="9">
        <f t="shared" ref="LM7:LM49" si="185">LL7*C7</f>
        <v>0</v>
      </c>
      <c r="LN7" s="9">
        <f t="shared" ref="LN7:LN49" si="186">EA7*4</f>
        <v>0</v>
      </c>
      <c r="LO7" s="9">
        <f t="shared" ref="LO7:LO49" si="187">LN7*C7</f>
        <v>0</v>
      </c>
      <c r="LP7" s="9">
        <f t="shared" ref="LP7:LP49" si="188">EE7*28</f>
        <v>46.648000000000003</v>
      </c>
      <c r="LQ7" s="9">
        <f t="shared" ref="LQ7:LQ48" si="189">LP7*C7</f>
        <v>28921.760000000002</v>
      </c>
      <c r="LR7" s="9">
        <f t="shared" ref="LR7:LR48" si="190">EE7*42</f>
        <v>69.972000000000008</v>
      </c>
      <c r="LS7" s="9">
        <f t="shared" ref="LS7:LS48" si="191">LR7*C7</f>
        <v>43382.640000000007</v>
      </c>
      <c r="LT7" s="9">
        <f t="shared" ref="LT7:LT48" si="192">EE7*4</f>
        <v>6.6640000000000006</v>
      </c>
      <c r="LU7" s="9">
        <f t="shared" ref="LU7:LU48" si="193">LT7*C7</f>
        <v>4131.68</v>
      </c>
      <c r="LV7" s="9">
        <f t="shared" ref="LV7:LV49" si="194">EA7*74</f>
        <v>0</v>
      </c>
      <c r="LW7" s="9">
        <f t="shared" ref="LW7:LW49" si="195">LV7*C7</f>
        <v>0</v>
      </c>
      <c r="LX7" s="9">
        <f t="shared" ref="LX7:LX49" si="196">EE7*74</f>
        <v>123.28400000000001</v>
      </c>
      <c r="LY7" s="9">
        <f t="shared" ref="LY7:LY48" si="197">LX7*C7</f>
        <v>76436.08</v>
      </c>
      <c r="LZ7" s="9">
        <f t="shared" ref="LZ7:LZ49" si="198">EJ7*74</f>
        <v>123.28400000000001</v>
      </c>
      <c r="MA7" s="9">
        <f t="shared" ref="MA7:MA49" si="199">LZ7*C7</f>
        <v>76436.08</v>
      </c>
      <c r="MB7" s="9">
        <f t="shared" ref="MB7:MB49" si="200">EA7*60</f>
        <v>0</v>
      </c>
      <c r="MC7" s="9">
        <f t="shared" ref="MC7:MC49" si="201">MB7*C7</f>
        <v>0</v>
      </c>
      <c r="MD7" s="9">
        <f t="shared" ref="MD7:MD49" si="202">EA7*73</f>
        <v>0</v>
      </c>
      <c r="ME7" s="9">
        <f t="shared" ref="ME7:ME49" si="203">MD7*C7</f>
        <v>0</v>
      </c>
      <c r="MF7" s="9">
        <f t="shared" ref="MF7:MF49" si="204">EA7*24</f>
        <v>0</v>
      </c>
      <c r="MG7" s="9">
        <f t="shared" ref="MG7:MG49" si="205">MF7*C7</f>
        <v>0</v>
      </c>
      <c r="MH7" s="9">
        <f t="shared" ref="MH7:MH49" si="206">EE7*60</f>
        <v>99.960000000000008</v>
      </c>
      <c r="MI7" s="9">
        <f t="shared" ref="MI7:MI48" si="207">MH7*C7</f>
        <v>61975.200000000004</v>
      </c>
      <c r="MJ7" s="9">
        <f t="shared" ref="MJ7:MJ49" si="208">EE7*73</f>
        <v>121.61800000000001</v>
      </c>
      <c r="MK7" s="9">
        <f t="shared" ref="MK7:MK48" si="209">MJ7*C7</f>
        <v>75403.16</v>
      </c>
      <c r="ML7" s="9">
        <f t="shared" ref="ML7:ML49" si="210">EE7*24</f>
        <v>39.984000000000002</v>
      </c>
      <c r="MM7" s="9">
        <f t="shared" ref="MM7:MM48" si="211">ML7*C7</f>
        <v>24790.080000000002</v>
      </c>
      <c r="MN7" s="9">
        <f t="shared" ref="MN7:MN49" si="212">EA7*156</f>
        <v>0</v>
      </c>
      <c r="MO7" s="9">
        <f t="shared" ref="MO7:MO49" si="213">MN7*C7</f>
        <v>0</v>
      </c>
      <c r="MP7" s="9">
        <f t="shared" ref="MP7:MP49" si="214">EE7*156</f>
        <v>259.89600000000002</v>
      </c>
      <c r="MQ7" s="9">
        <f t="shared" ref="MQ7:MQ48" si="215">MP7*C7</f>
        <v>161135.52000000002</v>
      </c>
      <c r="MR7" s="9">
        <f t="shared" ref="MR7:MR49" si="216">EJ7*156</f>
        <v>259.89600000000002</v>
      </c>
      <c r="MS7" s="9">
        <f>MQ7+MO7</f>
        <v>161135.52000000002</v>
      </c>
      <c r="MT7" s="9">
        <f t="shared" ref="MT7:MT49" si="217">EA7*43</f>
        <v>0</v>
      </c>
      <c r="MU7" s="9">
        <f t="shared" ref="MU7:MU49" si="218">MT7*C7</f>
        <v>0</v>
      </c>
      <c r="MV7" s="9">
        <f t="shared" ref="MV7:MV49" si="219">EA7*40</f>
        <v>0</v>
      </c>
      <c r="MW7" s="9">
        <f t="shared" ref="MW7:MW49" si="220">MV7*C7</f>
        <v>0</v>
      </c>
      <c r="MX7" s="9">
        <f t="shared" ref="MX7:MX49" si="221">EA7*15</f>
        <v>0</v>
      </c>
      <c r="MY7" s="9">
        <f t="shared" ref="MY7:MY49" si="222">MX7*C7</f>
        <v>0</v>
      </c>
      <c r="MZ7" s="9">
        <f t="shared" ref="MZ7:MZ49" si="223">EE7*43</f>
        <v>71.638000000000005</v>
      </c>
      <c r="NA7" s="9">
        <f t="shared" ref="NA7:NA48" si="224">MZ7*C7</f>
        <v>44415.560000000005</v>
      </c>
      <c r="NB7" s="9">
        <f t="shared" ref="NB7:NB49" si="225">EE7*40</f>
        <v>66.64</v>
      </c>
      <c r="NC7" s="9">
        <f t="shared" ref="NC7:NC48" si="226">NB7*C7</f>
        <v>41316.800000000003</v>
      </c>
      <c r="ND7" s="9">
        <f t="shared" ref="ND7:ND49" si="227">EE7*15</f>
        <v>24.990000000000002</v>
      </c>
      <c r="NE7" s="9">
        <f t="shared" ref="NE7:NE48" si="228">ND7*C7</f>
        <v>15493.800000000001</v>
      </c>
      <c r="NF7" s="9">
        <f t="shared" ref="NF7:NF49" si="229">EA7*96</f>
        <v>0</v>
      </c>
      <c r="NG7" s="9">
        <f t="shared" ref="NG7:NG49" si="230">NF7*C7</f>
        <v>0</v>
      </c>
      <c r="NH7" s="9">
        <f t="shared" ref="NH7:NH49" si="231">EE7*96</f>
        <v>159.93600000000001</v>
      </c>
      <c r="NI7" s="9">
        <f t="shared" ref="NI7:NI48" si="232">NH7*C7</f>
        <v>99160.320000000007</v>
      </c>
      <c r="NJ7" s="9">
        <f t="shared" ref="NJ7:NJ49" si="233">EJ7*96</f>
        <v>159.93600000000001</v>
      </c>
      <c r="NK7" s="9">
        <f t="shared" ref="NK7:NK49" si="234">NJ7*C7</f>
        <v>99160.320000000007</v>
      </c>
      <c r="NL7" s="9">
        <f t="shared" ref="NL7:NL49" si="235">EA7*44</f>
        <v>0</v>
      </c>
      <c r="NM7" s="9">
        <f t="shared" ref="NM7:NM49" si="236">NL7*C7</f>
        <v>0</v>
      </c>
      <c r="NN7" s="9">
        <f t="shared" ref="NN7:NN49" si="237">EA7*48</f>
        <v>0</v>
      </c>
      <c r="NO7" s="9">
        <f t="shared" ref="NO7:NO49" si="238">NN7*C7</f>
        <v>0</v>
      </c>
      <c r="NP7" s="9">
        <f t="shared" ref="NP7:NP49" si="239">EA7*22</f>
        <v>0</v>
      </c>
      <c r="NQ7" s="9">
        <f t="shared" ref="NQ7:NQ49" si="240">NP7*C7</f>
        <v>0</v>
      </c>
      <c r="NR7" s="9">
        <f t="shared" ref="NR7:NR49" si="241">EE7*44</f>
        <v>73.304000000000002</v>
      </c>
      <c r="NS7" s="9">
        <f t="shared" ref="NS7:NS48" si="242">NR7*C7</f>
        <v>45448.480000000003</v>
      </c>
      <c r="NT7" s="9">
        <f t="shared" ref="NT7:NT49" si="243">EE7*48</f>
        <v>79.968000000000004</v>
      </c>
      <c r="NU7" s="9">
        <f t="shared" ref="NU7:NU48" si="244">NT7*C7</f>
        <v>49580.160000000003</v>
      </c>
      <c r="NV7" s="9">
        <f t="shared" ref="NV7:NV49" si="245">EE7*22</f>
        <v>36.652000000000001</v>
      </c>
      <c r="NW7" s="9">
        <f t="shared" ref="NW7:NW48" si="246">NV7*C7</f>
        <v>22724.240000000002</v>
      </c>
      <c r="NX7" s="9">
        <f t="shared" ref="NX7:NX49" si="247">EA7*112</f>
        <v>0</v>
      </c>
      <c r="NY7" s="9">
        <f t="shared" ref="NY7:NY49" si="248">NX7*C7</f>
        <v>0</v>
      </c>
      <c r="NZ7" s="9">
        <f t="shared" ref="NZ7:NZ49" si="249">EE7*112</f>
        <v>186.59200000000001</v>
      </c>
      <c r="OA7" s="9">
        <f t="shared" ref="OA7:OA49" si="250">NZ7*C7</f>
        <v>115687.04000000001</v>
      </c>
      <c r="OB7" s="9">
        <f t="shared" ref="OB7:OB49" si="251">EJ7*112</f>
        <v>186.59200000000001</v>
      </c>
      <c r="OC7" s="9">
        <f>NY7+OA7</f>
        <v>115687.04000000001</v>
      </c>
      <c r="OD7" s="9">
        <f t="shared" ref="OD7:OD49" si="252">EA7*14</f>
        <v>0</v>
      </c>
      <c r="OE7" s="9">
        <f t="shared" ref="OE7:OE49" si="253">OD7*C7</f>
        <v>0</v>
      </c>
      <c r="OF7" s="9">
        <f t="shared" ref="OF7:OF49" si="254">EA7*12</f>
        <v>0</v>
      </c>
      <c r="OG7" s="9">
        <f t="shared" ref="OG7:OG49" si="255">OF7*C7</f>
        <v>0</v>
      </c>
      <c r="OH7" s="9">
        <f t="shared" ref="OH7:OH49" si="256">EA7*6</f>
        <v>0</v>
      </c>
      <c r="OI7" s="9">
        <f t="shared" ref="OI7:OI49" si="257">OH7*C7</f>
        <v>0</v>
      </c>
      <c r="OJ7" s="9">
        <f t="shared" ref="OJ7:OJ49" si="258">EE7*14</f>
        <v>23.324000000000002</v>
      </c>
      <c r="OK7" s="9">
        <f t="shared" ref="OK7:OK48" si="259">OJ7*C7</f>
        <v>14460.880000000001</v>
      </c>
      <c r="OL7" s="9">
        <f t="shared" ref="OL7:OL49" si="260">EE7*12</f>
        <v>19.992000000000001</v>
      </c>
      <c r="OM7" s="9">
        <f t="shared" ref="OM7:OM48" si="261">OL7*C7</f>
        <v>12395.04</v>
      </c>
      <c r="ON7" s="9">
        <f t="shared" ref="ON7:ON49" si="262">EE7*6</f>
        <v>9.9960000000000004</v>
      </c>
      <c r="OO7" s="9">
        <f t="shared" ref="OO7:OO48" si="263">ON7*C7</f>
        <v>6197.52</v>
      </c>
      <c r="OP7" s="9">
        <f t="shared" ref="OP7:OP49" si="264">EA7*32</f>
        <v>0</v>
      </c>
      <c r="OQ7" s="9">
        <f t="shared" ref="OQ7:OQ49" si="265">OP7*C7</f>
        <v>0</v>
      </c>
      <c r="OR7" s="9">
        <f t="shared" ref="OR7:OR56" si="266">EE7*32</f>
        <v>53.312000000000005</v>
      </c>
      <c r="OS7" s="9">
        <f t="shared" ref="OS7:OS49" si="267">OR7*C7</f>
        <v>33053.440000000002</v>
      </c>
      <c r="OT7" s="9">
        <f>OP7+OR7</f>
        <v>53.312000000000005</v>
      </c>
      <c r="OU7" s="9">
        <f t="shared" ref="OU7:OU49" si="268">OT7*C7</f>
        <v>33053.440000000002</v>
      </c>
      <c r="OV7" s="9">
        <f t="shared" ref="OV7:OV49" si="269">EA7*46</f>
        <v>0</v>
      </c>
      <c r="OW7" s="9">
        <f t="shared" ref="OW7:OW49" si="270">OV7*C7</f>
        <v>0</v>
      </c>
      <c r="OX7" s="9">
        <f t="shared" ref="OX7:OX49" si="271">EA7*28</f>
        <v>0</v>
      </c>
      <c r="OY7" s="9">
        <f t="shared" ref="OY7:OY49" si="272">OX7*C7</f>
        <v>0</v>
      </c>
      <c r="OZ7" s="9">
        <f t="shared" ref="OZ7:OZ49" si="273">EA7*36</f>
        <v>0</v>
      </c>
      <c r="PA7" s="9">
        <f t="shared" ref="PA7:PA49" si="274">OZ7*C7</f>
        <v>0</v>
      </c>
      <c r="PB7" s="9">
        <f t="shared" ref="PB7:PB49" si="275">EE7*46</f>
        <v>76.63600000000001</v>
      </c>
      <c r="PC7" s="9">
        <f t="shared" ref="PC7:PC48" si="276">PB7*C7</f>
        <v>47514.320000000007</v>
      </c>
      <c r="PD7" s="9">
        <f t="shared" ref="PD7:PD49" si="277">EE7*28</f>
        <v>46.648000000000003</v>
      </c>
      <c r="PE7" s="9">
        <f t="shared" ref="PE7:PE48" si="278">PD7*C7</f>
        <v>28921.760000000002</v>
      </c>
      <c r="PF7" s="9">
        <f t="shared" ref="PF7:PF49" si="279">EE7*36</f>
        <v>59.976000000000006</v>
      </c>
      <c r="PG7" s="9">
        <f t="shared" ref="PG7:PG48" si="280">PF7*C7</f>
        <v>37185.120000000003</v>
      </c>
      <c r="PH7" s="9">
        <f t="shared" ref="PH7:PH49" si="281">EA7*109</f>
        <v>0</v>
      </c>
      <c r="PI7" s="9">
        <f t="shared" ref="PI7:PI49" si="282">PH7*C7</f>
        <v>0</v>
      </c>
      <c r="PJ7" s="9">
        <f t="shared" ref="PJ7:PJ49" si="283">EE7*109</f>
        <v>181.59400000000002</v>
      </c>
      <c r="PK7" s="9">
        <f t="shared" ref="PK7:PK48" si="284">PJ7*C7</f>
        <v>112588.28000000001</v>
      </c>
      <c r="PL7" s="9">
        <f t="shared" ref="PL7:PL49" si="285">EJ7*109</f>
        <v>181.59400000000002</v>
      </c>
      <c r="PM7" s="9">
        <f>PI7+PK7</f>
        <v>112588.28000000001</v>
      </c>
      <c r="PN7" s="9">
        <f t="shared" ref="PN7:PN49" si="286">EA7*13</f>
        <v>0</v>
      </c>
      <c r="PO7" s="9">
        <f t="shared" ref="PO7:PO49" si="287">PN7*C7</f>
        <v>0</v>
      </c>
      <c r="PP7" s="9">
        <f t="shared" ref="PP7:PP49" si="288">EA7*13</f>
        <v>0</v>
      </c>
      <c r="PQ7" s="9">
        <f t="shared" ref="PQ7:PQ49" si="289">PP7*C7</f>
        <v>0</v>
      </c>
      <c r="PR7" s="9">
        <f t="shared" ref="PR7:PR49" si="290">EA7*6</f>
        <v>0</v>
      </c>
      <c r="PS7" s="9">
        <f t="shared" ref="PS7:PS49" si="291">PR7*C7</f>
        <v>0</v>
      </c>
      <c r="PT7" s="9">
        <f t="shared" ref="PT7:PT49" si="292">EE7*13</f>
        <v>21.658000000000001</v>
      </c>
      <c r="PU7" s="9">
        <f t="shared" ref="PU7:PU48" si="293">PT7*C7</f>
        <v>13427.960000000001</v>
      </c>
      <c r="PV7" s="9">
        <f t="shared" ref="PV7:PV49" si="294">EE7*13</f>
        <v>21.658000000000001</v>
      </c>
      <c r="PW7" s="9">
        <f t="shared" ref="PW7:PW48" si="295">PV7*C7</f>
        <v>13427.960000000001</v>
      </c>
      <c r="PX7" s="9">
        <f t="shared" ref="PX7:PX49" si="296">EE7*6</f>
        <v>9.9960000000000004</v>
      </c>
      <c r="PY7" s="9">
        <f t="shared" ref="PY7:PY48" si="297">PX7*C7</f>
        <v>6197.52</v>
      </c>
      <c r="PZ7" s="9">
        <f t="shared" ref="PZ7:PZ49" si="298">EA7*32</f>
        <v>0</v>
      </c>
      <c r="QA7" s="9">
        <f t="shared" ref="QA7:QA49" si="299">PZ7*C7</f>
        <v>0</v>
      </c>
      <c r="QB7" s="9">
        <f t="shared" ref="QB7:QB49" si="300">EE7*32</f>
        <v>53.312000000000005</v>
      </c>
      <c r="QC7" s="9">
        <f t="shared" ref="QC7:QC49" si="301">QB7*C7</f>
        <v>33053.440000000002</v>
      </c>
      <c r="QD7" s="9">
        <f t="shared" ref="QD7:QD49" si="302">EJ7*32</f>
        <v>53.312000000000005</v>
      </c>
      <c r="QE7" s="9">
        <f>QA7+QC7</f>
        <v>33053.440000000002</v>
      </c>
      <c r="QF7" s="9">
        <f t="shared" ref="QF7:QF49" si="303">EA7*71</f>
        <v>0</v>
      </c>
      <c r="QG7" s="9">
        <f t="shared" ref="QG7:QG49" si="304">QF7*C7</f>
        <v>0</v>
      </c>
      <c r="QH7" s="9">
        <f t="shared" ref="QH7:QH49" si="305">EE7*71</f>
        <v>118.28600000000002</v>
      </c>
      <c r="QI7" s="9">
        <f t="shared" ref="QI7:QI49" si="306">QH7*C7</f>
        <v>73337.320000000007</v>
      </c>
      <c r="QJ7" s="9">
        <f t="shared" ref="QJ7:QJ49" si="307">EJ7*71</f>
        <v>118.28600000000002</v>
      </c>
      <c r="QK7" s="9">
        <f t="shared" ref="QK7:QK49" si="308">QJ7*C7</f>
        <v>73337.320000000007</v>
      </c>
      <c r="QL7" s="24">
        <f t="shared" ref="QL7:QL48" si="309">SUM(FB7+FT7+GL7+HD7+HV7+IN7+JF7+JF7+JX7+KP7+LH7+LZ7+MR7+NJ7+OB7+OT7+PL7+QD7+QJ7)</f>
        <v>2079.1679999999997</v>
      </c>
      <c r="QM7" s="24">
        <f t="shared" ref="QM7:QM48" si="310">SUM(FC7+FU7+GM7+HE7+HW7+IO7+JG7+JY7+KQ7+LI7+MA7+MS7+NK7+OC7+OU7+PM7+QE7+QK7)</f>
        <v>1224010.2000000002</v>
      </c>
      <c r="QN7" s="25" t="s">
        <v>52</v>
      </c>
    </row>
    <row r="8" spans="1:456" s="5" customFormat="1" ht="18.75" customHeight="1" x14ac:dyDescent="0.25">
      <c r="A8" s="8" t="s">
        <v>54</v>
      </c>
      <c r="B8" s="3" t="s">
        <v>3</v>
      </c>
      <c r="C8" s="9">
        <v>550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>
        <v>79.760000000000005</v>
      </c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>
        <f t="shared" si="0"/>
        <v>0</v>
      </c>
      <c r="DZ8" s="9">
        <f t="shared" si="1"/>
        <v>0</v>
      </c>
      <c r="EA8" s="9">
        <f t="shared" ref="EA8:EA57" si="311">DY8*17</f>
        <v>0</v>
      </c>
      <c r="EB8" s="9">
        <f t="shared" si="2"/>
        <v>0</v>
      </c>
      <c r="EC8" s="9">
        <f t="shared" si="3"/>
        <v>7.9760000000000011E-2</v>
      </c>
      <c r="ED8" s="9">
        <f t="shared" si="4"/>
        <v>43.868000000000009</v>
      </c>
      <c r="EE8" s="9">
        <f t="shared" ref="EE8:EE53" si="312">EC8*17</f>
        <v>1.3559200000000002</v>
      </c>
      <c r="EF8" s="9">
        <f t="shared" si="5"/>
        <v>745.75600000000009</v>
      </c>
      <c r="EG8" s="9">
        <f t="shared" ref="EG8:EG47" si="313">SUM(D8:DX8)/1000</f>
        <v>7.9760000000000011E-2</v>
      </c>
      <c r="EH8" s="9">
        <f t="shared" ref="EH8:EH46" si="314">EG8*C8</f>
        <v>43.868000000000009</v>
      </c>
      <c r="EI8" s="8" t="s">
        <v>54</v>
      </c>
      <c r="EJ8" s="9">
        <f t="shared" si="6"/>
        <v>1.3559200000000002</v>
      </c>
      <c r="EK8" s="9">
        <f t="shared" si="7"/>
        <v>745.75600000000009</v>
      </c>
      <c r="EL8" s="9">
        <f t="shared" ref="EL8:EL53" si="315">EA8*36</f>
        <v>0</v>
      </c>
      <c r="EM8" s="9">
        <f t="shared" ref="EM8:EM53" si="316">EL8*C8</f>
        <v>0</v>
      </c>
      <c r="EN8" s="9">
        <f t="shared" ref="EN8:EN53" si="317">EA8*48</f>
        <v>0</v>
      </c>
      <c r="EO8" s="9">
        <f t="shared" si="8"/>
        <v>0</v>
      </c>
      <c r="EP8" s="9">
        <f t="shared" ref="EP8:EP53" si="318">EA8*20</f>
        <v>0</v>
      </c>
      <c r="EQ8" s="9">
        <f t="shared" si="9"/>
        <v>0</v>
      </c>
      <c r="ER8" s="9">
        <f t="shared" si="10"/>
        <v>48.813120000000012</v>
      </c>
      <c r="ES8" s="9">
        <f t="shared" si="11"/>
        <v>26847.216000000008</v>
      </c>
      <c r="ET8" s="9">
        <f t="shared" si="12"/>
        <v>65.084160000000011</v>
      </c>
      <c r="EU8" s="9">
        <f t="shared" si="13"/>
        <v>35796.288000000008</v>
      </c>
      <c r="EV8" s="9">
        <f t="shared" si="14"/>
        <v>27.118400000000005</v>
      </c>
      <c r="EW8" s="9">
        <f t="shared" si="15"/>
        <v>14915.120000000003</v>
      </c>
      <c r="EX8" s="9">
        <f t="shared" si="16"/>
        <v>0</v>
      </c>
      <c r="EY8" s="9">
        <f t="shared" si="17"/>
        <v>0</v>
      </c>
      <c r="EZ8" s="9">
        <f t="shared" si="18"/>
        <v>141.01568000000003</v>
      </c>
      <c r="FA8" s="9">
        <f t="shared" si="19"/>
        <v>77558.624000000011</v>
      </c>
      <c r="FB8" s="9">
        <f t="shared" si="20"/>
        <v>141.01568000000003</v>
      </c>
      <c r="FC8" s="9">
        <f t="shared" si="21"/>
        <v>77558.624000000011</v>
      </c>
      <c r="FD8" s="9">
        <f t="shared" si="22"/>
        <v>0</v>
      </c>
      <c r="FE8" s="9">
        <f t="shared" si="23"/>
        <v>0</v>
      </c>
      <c r="FF8" s="9">
        <f t="shared" si="24"/>
        <v>0</v>
      </c>
      <c r="FG8" s="9">
        <f t="shared" si="25"/>
        <v>0</v>
      </c>
      <c r="FH8" s="9">
        <f t="shared" si="26"/>
        <v>0</v>
      </c>
      <c r="FI8" s="9">
        <f t="shared" si="27"/>
        <v>0</v>
      </c>
      <c r="FJ8" s="9">
        <f t="shared" si="28"/>
        <v>5.4236800000000009</v>
      </c>
      <c r="FK8" s="9">
        <f t="shared" si="29"/>
        <v>2983.0240000000003</v>
      </c>
      <c r="FL8" s="9">
        <f t="shared" si="30"/>
        <v>8.1355200000000014</v>
      </c>
      <c r="FM8" s="9">
        <f t="shared" si="31"/>
        <v>4474.536000000001</v>
      </c>
      <c r="FN8" s="9">
        <f t="shared" si="32"/>
        <v>10.847360000000002</v>
      </c>
      <c r="FO8" s="9">
        <f t="shared" si="33"/>
        <v>5966.0480000000007</v>
      </c>
      <c r="FP8" s="9">
        <f t="shared" si="34"/>
        <v>0</v>
      </c>
      <c r="FQ8" s="9">
        <f t="shared" si="35"/>
        <v>0</v>
      </c>
      <c r="FR8" s="9">
        <f t="shared" si="36"/>
        <v>20.338800000000003</v>
      </c>
      <c r="FS8" s="9">
        <f t="shared" si="37"/>
        <v>11186.340000000002</v>
      </c>
      <c r="FT8" s="9">
        <f t="shared" si="38"/>
        <v>20.338800000000003</v>
      </c>
      <c r="FU8" s="9">
        <f t="shared" si="39"/>
        <v>11186.340000000002</v>
      </c>
      <c r="FV8" s="9">
        <f t="shared" si="40"/>
        <v>0</v>
      </c>
      <c r="FW8" s="9">
        <f t="shared" si="41"/>
        <v>0</v>
      </c>
      <c r="FX8" s="9">
        <f t="shared" si="42"/>
        <v>0</v>
      </c>
      <c r="FY8" s="9">
        <f t="shared" si="43"/>
        <v>0</v>
      </c>
      <c r="FZ8" s="9">
        <f t="shared" si="44"/>
        <v>0</v>
      </c>
      <c r="GA8" s="9">
        <f t="shared" si="45"/>
        <v>0</v>
      </c>
      <c r="GB8" s="9">
        <f t="shared" si="46"/>
        <v>21.694720000000004</v>
      </c>
      <c r="GC8" s="9">
        <f t="shared" si="47"/>
        <v>11932.096000000001</v>
      </c>
      <c r="GD8" s="9">
        <f t="shared" si="48"/>
        <v>21.694720000000004</v>
      </c>
      <c r="GE8" s="9">
        <f t="shared" si="49"/>
        <v>11932.096000000001</v>
      </c>
      <c r="GF8" s="9">
        <f t="shared" si="50"/>
        <v>10.847360000000002</v>
      </c>
      <c r="GG8" s="9">
        <f t="shared" si="51"/>
        <v>5966.0480000000007</v>
      </c>
      <c r="GH8" s="9">
        <f t="shared" si="52"/>
        <v>0</v>
      </c>
      <c r="GI8" s="9">
        <f t="shared" si="53"/>
        <v>0</v>
      </c>
      <c r="GJ8" s="130">
        <f t="shared" si="54"/>
        <v>54.236800000000009</v>
      </c>
      <c r="GK8" s="130">
        <f t="shared" si="55"/>
        <v>29830.240000000005</v>
      </c>
      <c r="GL8" s="9">
        <f t="shared" si="56"/>
        <v>54.236800000000009</v>
      </c>
      <c r="GM8" s="9">
        <f t="shared" si="57"/>
        <v>29830.240000000005</v>
      </c>
      <c r="GN8" s="9">
        <f t="shared" si="58"/>
        <v>0</v>
      </c>
      <c r="GO8" s="9">
        <f t="shared" si="59"/>
        <v>0</v>
      </c>
      <c r="GP8" s="9">
        <f t="shared" si="60"/>
        <v>0</v>
      </c>
      <c r="GQ8" s="9">
        <f t="shared" si="61"/>
        <v>0</v>
      </c>
      <c r="GR8" s="9">
        <f t="shared" si="62"/>
        <v>0</v>
      </c>
      <c r="GS8" s="9">
        <f t="shared" si="63"/>
        <v>0</v>
      </c>
      <c r="GT8" s="9">
        <f t="shared" si="64"/>
        <v>17.626960000000004</v>
      </c>
      <c r="GU8" s="9">
        <f t="shared" si="65"/>
        <v>9694.8280000000013</v>
      </c>
      <c r="GV8" s="9">
        <f t="shared" si="66"/>
        <v>21.694720000000004</v>
      </c>
      <c r="GW8" s="9">
        <f t="shared" si="67"/>
        <v>11932.096000000001</v>
      </c>
      <c r="GX8" s="9">
        <f t="shared" si="68"/>
        <v>9.4914400000000008</v>
      </c>
      <c r="GY8" s="9">
        <f t="shared" si="69"/>
        <v>5220.2920000000004</v>
      </c>
      <c r="GZ8" s="9">
        <f t="shared" si="70"/>
        <v>0</v>
      </c>
      <c r="HA8" s="9">
        <f t="shared" si="71"/>
        <v>0</v>
      </c>
      <c r="HB8" s="9">
        <f t="shared" si="72"/>
        <v>47.457200000000007</v>
      </c>
      <c r="HC8" s="9">
        <f t="shared" si="73"/>
        <v>26101.460000000003</v>
      </c>
      <c r="HD8" s="9">
        <f t="shared" si="74"/>
        <v>47.457200000000007</v>
      </c>
      <c r="HE8" s="9">
        <f t="shared" si="75"/>
        <v>26101.460000000003</v>
      </c>
      <c r="HF8" s="9">
        <f t="shared" si="76"/>
        <v>0</v>
      </c>
      <c r="HG8" s="9">
        <f t="shared" si="77"/>
        <v>0</v>
      </c>
      <c r="HH8" s="9">
        <f t="shared" si="78"/>
        <v>0</v>
      </c>
      <c r="HI8" s="9">
        <f t="shared" si="79"/>
        <v>0</v>
      </c>
      <c r="HJ8" s="9">
        <f t="shared" si="80"/>
        <v>0</v>
      </c>
      <c r="HK8" s="9">
        <f t="shared" si="81"/>
        <v>0</v>
      </c>
      <c r="HL8" s="9">
        <f t="shared" si="82"/>
        <v>73.219680000000011</v>
      </c>
      <c r="HM8" s="9">
        <f t="shared" si="83"/>
        <v>40270.824000000008</v>
      </c>
      <c r="HN8" s="9">
        <f t="shared" si="84"/>
        <v>43.389440000000008</v>
      </c>
      <c r="HO8" s="9">
        <f t="shared" si="85"/>
        <v>23864.192000000003</v>
      </c>
      <c r="HP8" s="9">
        <f t="shared" si="86"/>
        <v>31.186160000000005</v>
      </c>
      <c r="HQ8" s="9">
        <f t="shared" si="87"/>
        <v>17152.388000000003</v>
      </c>
      <c r="HR8" s="9">
        <f t="shared" si="88"/>
        <v>0</v>
      </c>
      <c r="HS8" s="9">
        <f t="shared" si="89"/>
        <v>0</v>
      </c>
      <c r="HT8" s="9">
        <f t="shared" si="90"/>
        <v>146.43936000000002</v>
      </c>
      <c r="HU8" s="9">
        <f t="shared" si="91"/>
        <v>80541.648000000016</v>
      </c>
      <c r="HV8" s="9">
        <f t="shared" si="92"/>
        <v>146.43936000000002</v>
      </c>
      <c r="HW8" s="9">
        <f t="shared" si="93"/>
        <v>80541.648000000016</v>
      </c>
      <c r="HX8" s="9">
        <f>EA8*C12</f>
        <v>0</v>
      </c>
      <c r="HY8" s="9">
        <f t="shared" si="94"/>
        <v>0</v>
      </c>
      <c r="HZ8" s="9">
        <f t="shared" si="95"/>
        <v>0</v>
      </c>
      <c r="IA8" s="9">
        <f t="shared" si="96"/>
        <v>0</v>
      </c>
      <c r="IB8" s="9">
        <f t="shared" si="97"/>
        <v>0</v>
      </c>
      <c r="IC8" s="9">
        <f t="shared" si="98"/>
        <v>0</v>
      </c>
      <c r="ID8" s="9">
        <f t="shared" si="99"/>
        <v>14.915120000000002</v>
      </c>
      <c r="IE8" s="9">
        <f t="shared" si="100"/>
        <v>8203.3160000000007</v>
      </c>
      <c r="IF8" s="9">
        <f t="shared" si="101"/>
        <v>12.203280000000003</v>
      </c>
      <c r="IG8" s="9">
        <f t="shared" si="102"/>
        <v>6711.8040000000019</v>
      </c>
      <c r="IH8" s="9">
        <f t="shared" si="103"/>
        <v>10.847360000000002</v>
      </c>
      <c r="II8" s="9">
        <f t="shared" si="104"/>
        <v>5966.0480000000007</v>
      </c>
      <c r="IJ8" s="9">
        <f t="shared" si="105"/>
        <v>0</v>
      </c>
      <c r="IK8" s="9">
        <f t="shared" si="106"/>
        <v>0</v>
      </c>
      <c r="IL8" s="9">
        <f t="shared" si="107"/>
        <v>36.609840000000005</v>
      </c>
      <c r="IM8" s="9">
        <f t="shared" si="108"/>
        <v>20135.412000000004</v>
      </c>
      <c r="IN8" s="9">
        <f t="shared" si="109"/>
        <v>36.609840000000005</v>
      </c>
      <c r="IO8" s="9">
        <f t="shared" si="110"/>
        <v>20135.412000000004</v>
      </c>
      <c r="IP8" s="9">
        <f t="shared" si="111"/>
        <v>0</v>
      </c>
      <c r="IQ8" s="9">
        <f t="shared" si="112"/>
        <v>0</v>
      </c>
      <c r="IR8" s="9">
        <f t="shared" si="113"/>
        <v>0</v>
      </c>
      <c r="IS8" s="9">
        <f t="shared" si="114"/>
        <v>0</v>
      </c>
      <c r="IT8" s="9">
        <f t="shared" si="115"/>
        <v>0</v>
      </c>
      <c r="IU8" s="9">
        <f t="shared" si="116"/>
        <v>0</v>
      </c>
      <c r="IV8" s="9">
        <f t="shared" si="117"/>
        <v>36.609840000000005</v>
      </c>
      <c r="IW8" s="9">
        <f t="shared" si="118"/>
        <v>20135.412000000004</v>
      </c>
      <c r="IX8" s="9">
        <f t="shared" si="119"/>
        <v>29.830240000000003</v>
      </c>
      <c r="IY8" s="9">
        <f t="shared" si="120"/>
        <v>16406.632000000001</v>
      </c>
      <c r="IZ8" s="9">
        <f t="shared" si="121"/>
        <v>20.338800000000003</v>
      </c>
      <c r="JA8" s="9">
        <f t="shared" si="122"/>
        <v>11186.340000000002</v>
      </c>
      <c r="JB8" s="9">
        <f t="shared" si="123"/>
        <v>0</v>
      </c>
      <c r="JC8" s="9">
        <f t="shared" si="124"/>
        <v>0</v>
      </c>
      <c r="JD8" s="9">
        <f t="shared" si="125"/>
        <v>85.422960000000018</v>
      </c>
      <c r="JE8" s="9">
        <f t="shared" si="126"/>
        <v>46982.628000000012</v>
      </c>
      <c r="JF8" s="9">
        <f t="shared" si="127"/>
        <v>85.422960000000018</v>
      </c>
      <c r="JG8" s="9">
        <f t="shared" si="128"/>
        <v>46982.628000000012</v>
      </c>
      <c r="JH8" s="9">
        <f t="shared" si="129"/>
        <v>0</v>
      </c>
      <c r="JI8" s="9">
        <f t="shared" si="130"/>
        <v>0</v>
      </c>
      <c r="JJ8" s="9">
        <f t="shared" si="131"/>
        <v>0</v>
      </c>
      <c r="JK8" s="9">
        <f t="shared" si="132"/>
        <v>0</v>
      </c>
      <c r="JL8" s="9">
        <f t="shared" si="133"/>
        <v>0</v>
      </c>
      <c r="JM8" s="9">
        <f t="shared" si="134"/>
        <v>0</v>
      </c>
      <c r="JN8" s="9">
        <f t="shared" si="135"/>
        <v>0</v>
      </c>
      <c r="JO8" s="9">
        <f t="shared" si="136"/>
        <v>0</v>
      </c>
      <c r="JP8" s="9">
        <f t="shared" si="137"/>
        <v>32.542080000000006</v>
      </c>
      <c r="JQ8" s="9">
        <f t="shared" si="138"/>
        <v>17898.144000000004</v>
      </c>
      <c r="JR8" s="9">
        <f t="shared" si="139"/>
        <v>10.847360000000002</v>
      </c>
      <c r="JS8" s="9">
        <f t="shared" si="140"/>
        <v>5966.0480000000007</v>
      </c>
      <c r="JT8" s="9">
        <f t="shared" si="141"/>
        <v>0</v>
      </c>
      <c r="JU8" s="9">
        <f t="shared" si="142"/>
        <v>0</v>
      </c>
      <c r="JV8" s="9">
        <f t="shared" si="143"/>
        <v>75.931520000000006</v>
      </c>
      <c r="JW8" s="9">
        <f t="shared" si="144"/>
        <v>41762.336000000003</v>
      </c>
      <c r="JX8" s="9">
        <f t="shared" si="145"/>
        <v>75.931520000000006</v>
      </c>
      <c r="JY8" s="9">
        <f t="shared" si="146"/>
        <v>41762.336000000003</v>
      </c>
      <c r="JZ8" s="9">
        <f t="shared" si="147"/>
        <v>0</v>
      </c>
      <c r="KA8" s="9">
        <f t="shared" si="148"/>
        <v>0</v>
      </c>
      <c r="KB8" s="9">
        <f t="shared" si="149"/>
        <v>0</v>
      </c>
      <c r="KC8" s="9">
        <f t="shared" si="150"/>
        <v>0</v>
      </c>
      <c r="KD8" s="9">
        <f t="shared" si="151"/>
        <v>0</v>
      </c>
      <c r="KE8" s="9">
        <f t="shared" si="152"/>
        <v>0</v>
      </c>
      <c r="KF8" s="9">
        <f t="shared" si="153"/>
        <v>17.626960000000004</v>
      </c>
      <c r="KG8" s="9">
        <f t="shared" si="154"/>
        <v>9694.8280000000013</v>
      </c>
      <c r="KH8" s="9">
        <f t="shared" si="155"/>
        <v>10.847360000000002</v>
      </c>
      <c r="KI8" s="9">
        <f t="shared" si="156"/>
        <v>5966.0480000000007</v>
      </c>
      <c r="KJ8" s="9">
        <f t="shared" si="157"/>
        <v>6.7796000000000012</v>
      </c>
      <c r="KK8" s="9">
        <f t="shared" si="158"/>
        <v>3728.7800000000007</v>
      </c>
      <c r="KL8" s="9">
        <f t="shared" si="159"/>
        <v>0</v>
      </c>
      <c r="KM8" s="9">
        <f t="shared" si="160"/>
        <v>0</v>
      </c>
      <c r="KN8" s="9">
        <f t="shared" si="161"/>
        <v>35.253920000000008</v>
      </c>
      <c r="KO8" s="9">
        <f t="shared" si="162"/>
        <v>19389.656000000003</v>
      </c>
      <c r="KP8" s="9">
        <f t="shared" si="163"/>
        <v>35.253920000000008</v>
      </c>
      <c r="KQ8" s="9">
        <f t="shared" si="164"/>
        <v>19389.656000000003</v>
      </c>
      <c r="KR8" s="9">
        <f t="shared" si="165"/>
        <v>0</v>
      </c>
      <c r="KS8" s="9">
        <f t="shared" si="166"/>
        <v>0</v>
      </c>
      <c r="KT8" s="9">
        <f t="shared" si="167"/>
        <v>0</v>
      </c>
      <c r="KU8" s="9">
        <f t="shared" si="168"/>
        <v>0</v>
      </c>
      <c r="KV8" s="9">
        <f t="shared" si="169"/>
        <v>0</v>
      </c>
      <c r="KW8" s="9">
        <f t="shared" si="170"/>
        <v>0</v>
      </c>
      <c r="KX8" s="9">
        <f t="shared" si="171"/>
        <v>13.559200000000002</v>
      </c>
      <c r="KY8" s="9">
        <f t="shared" si="172"/>
        <v>7457.5600000000013</v>
      </c>
      <c r="KZ8" s="9">
        <f t="shared" si="173"/>
        <v>18.982880000000002</v>
      </c>
      <c r="LA8" s="9">
        <f t="shared" si="174"/>
        <v>10440.584000000001</v>
      </c>
      <c r="LB8" s="9">
        <f t="shared" si="175"/>
        <v>8.1355200000000014</v>
      </c>
      <c r="LC8" s="9">
        <f t="shared" si="176"/>
        <v>4474.536000000001</v>
      </c>
      <c r="LD8" s="9">
        <f t="shared" si="177"/>
        <v>0</v>
      </c>
      <c r="LE8" s="9">
        <f t="shared" si="178"/>
        <v>0</v>
      </c>
      <c r="LF8" s="9">
        <f t="shared" si="179"/>
        <v>39.321680000000008</v>
      </c>
      <c r="LG8" s="9">
        <f t="shared" si="180"/>
        <v>21626.924000000003</v>
      </c>
      <c r="LH8" s="9">
        <f t="shared" si="181"/>
        <v>39.321680000000008</v>
      </c>
      <c r="LI8" s="9">
        <f t="shared" ref="LI8:LI50" si="319">LG8+LE8</f>
        <v>21626.924000000003</v>
      </c>
      <c r="LJ8" s="9">
        <f t="shared" si="182"/>
        <v>0</v>
      </c>
      <c r="LK8" s="9">
        <f t="shared" si="183"/>
        <v>0</v>
      </c>
      <c r="LL8" s="9">
        <f t="shared" si="184"/>
        <v>0</v>
      </c>
      <c r="LM8" s="9">
        <f t="shared" si="185"/>
        <v>0</v>
      </c>
      <c r="LN8" s="9">
        <f t="shared" si="186"/>
        <v>0</v>
      </c>
      <c r="LO8" s="9">
        <f t="shared" si="187"/>
        <v>0</v>
      </c>
      <c r="LP8" s="9">
        <f t="shared" si="188"/>
        <v>37.965760000000003</v>
      </c>
      <c r="LQ8" s="9">
        <f t="shared" si="189"/>
        <v>20881.168000000001</v>
      </c>
      <c r="LR8" s="9">
        <f t="shared" si="190"/>
        <v>56.948640000000012</v>
      </c>
      <c r="LS8" s="9">
        <f t="shared" si="191"/>
        <v>31321.752000000008</v>
      </c>
      <c r="LT8" s="9">
        <f t="shared" si="192"/>
        <v>5.4236800000000009</v>
      </c>
      <c r="LU8" s="9">
        <f t="shared" si="193"/>
        <v>2983.0240000000003</v>
      </c>
      <c r="LV8" s="9">
        <f t="shared" si="194"/>
        <v>0</v>
      </c>
      <c r="LW8" s="9">
        <f t="shared" si="195"/>
        <v>0</v>
      </c>
      <c r="LX8" s="9">
        <f t="shared" si="196"/>
        <v>100.33808000000002</v>
      </c>
      <c r="LY8" s="9">
        <f t="shared" si="197"/>
        <v>55185.94400000001</v>
      </c>
      <c r="LZ8" s="9">
        <f t="shared" si="198"/>
        <v>100.33808000000002</v>
      </c>
      <c r="MA8" s="9">
        <f t="shared" si="199"/>
        <v>55185.94400000001</v>
      </c>
      <c r="MB8" s="9">
        <f t="shared" si="200"/>
        <v>0</v>
      </c>
      <c r="MC8" s="9">
        <f t="shared" si="201"/>
        <v>0</v>
      </c>
      <c r="MD8" s="9">
        <f t="shared" si="202"/>
        <v>0</v>
      </c>
      <c r="ME8" s="9">
        <f t="shared" si="203"/>
        <v>0</v>
      </c>
      <c r="MF8" s="9">
        <f t="shared" si="204"/>
        <v>0</v>
      </c>
      <c r="MG8" s="9">
        <f t="shared" si="205"/>
        <v>0</v>
      </c>
      <c r="MH8" s="9">
        <f t="shared" si="206"/>
        <v>81.355200000000011</v>
      </c>
      <c r="MI8" s="9">
        <f t="shared" si="207"/>
        <v>44745.360000000008</v>
      </c>
      <c r="MJ8" s="9">
        <f t="shared" si="208"/>
        <v>98.982160000000022</v>
      </c>
      <c r="MK8" s="9">
        <f t="shared" si="209"/>
        <v>54440.188000000009</v>
      </c>
      <c r="ML8" s="9">
        <f t="shared" si="210"/>
        <v>32.542080000000006</v>
      </c>
      <c r="MM8" s="9">
        <f t="shared" si="211"/>
        <v>17898.144000000004</v>
      </c>
      <c r="MN8" s="9">
        <f t="shared" si="212"/>
        <v>0</v>
      </c>
      <c r="MO8" s="9">
        <f t="shared" si="213"/>
        <v>0</v>
      </c>
      <c r="MP8" s="9">
        <f t="shared" si="214"/>
        <v>211.52352000000005</v>
      </c>
      <c r="MQ8" s="9">
        <f t="shared" si="215"/>
        <v>116337.93600000003</v>
      </c>
      <c r="MR8" s="9">
        <f t="shared" si="216"/>
        <v>211.52352000000005</v>
      </c>
      <c r="MS8" s="9">
        <f t="shared" ref="MS8:MS50" si="320">MQ8+MO8</f>
        <v>116337.93600000003</v>
      </c>
      <c r="MT8" s="9">
        <f t="shared" si="217"/>
        <v>0</v>
      </c>
      <c r="MU8" s="9">
        <f t="shared" si="218"/>
        <v>0</v>
      </c>
      <c r="MV8" s="9">
        <f t="shared" si="219"/>
        <v>0</v>
      </c>
      <c r="MW8" s="9">
        <f t="shared" si="220"/>
        <v>0</v>
      </c>
      <c r="MX8" s="9">
        <f t="shared" si="221"/>
        <v>0</v>
      </c>
      <c r="MY8" s="9">
        <f t="shared" si="222"/>
        <v>0</v>
      </c>
      <c r="MZ8" s="9">
        <f t="shared" si="223"/>
        <v>58.304560000000009</v>
      </c>
      <c r="NA8" s="9">
        <f t="shared" si="224"/>
        <v>32067.508000000005</v>
      </c>
      <c r="NB8" s="9">
        <f t="shared" si="225"/>
        <v>54.236800000000009</v>
      </c>
      <c r="NC8" s="9">
        <f t="shared" si="226"/>
        <v>29830.240000000005</v>
      </c>
      <c r="ND8" s="9">
        <f t="shared" si="227"/>
        <v>20.338800000000003</v>
      </c>
      <c r="NE8" s="9">
        <f t="shared" si="228"/>
        <v>11186.340000000002</v>
      </c>
      <c r="NF8" s="9">
        <f t="shared" si="229"/>
        <v>0</v>
      </c>
      <c r="NG8" s="9">
        <f t="shared" si="230"/>
        <v>0</v>
      </c>
      <c r="NH8" s="9">
        <f t="shared" si="231"/>
        <v>130.16832000000002</v>
      </c>
      <c r="NI8" s="9">
        <f t="shared" si="232"/>
        <v>71592.576000000015</v>
      </c>
      <c r="NJ8" s="9">
        <f t="shared" si="233"/>
        <v>130.16832000000002</v>
      </c>
      <c r="NK8" s="9">
        <f t="shared" si="234"/>
        <v>71592.576000000015</v>
      </c>
      <c r="NL8" s="9">
        <f t="shared" si="235"/>
        <v>0</v>
      </c>
      <c r="NM8" s="9">
        <f t="shared" si="236"/>
        <v>0</v>
      </c>
      <c r="NN8" s="9">
        <f t="shared" si="237"/>
        <v>0</v>
      </c>
      <c r="NO8" s="9">
        <f t="shared" si="238"/>
        <v>0</v>
      </c>
      <c r="NP8" s="9">
        <f t="shared" si="239"/>
        <v>0</v>
      </c>
      <c r="NQ8" s="9">
        <f t="shared" si="240"/>
        <v>0</v>
      </c>
      <c r="NR8" s="9">
        <f t="shared" si="241"/>
        <v>59.660480000000007</v>
      </c>
      <c r="NS8" s="9">
        <f t="shared" si="242"/>
        <v>32813.264000000003</v>
      </c>
      <c r="NT8" s="9">
        <f t="shared" si="243"/>
        <v>65.084160000000011</v>
      </c>
      <c r="NU8" s="9">
        <f t="shared" si="244"/>
        <v>35796.288000000008</v>
      </c>
      <c r="NV8" s="9">
        <f t="shared" si="245"/>
        <v>29.830240000000003</v>
      </c>
      <c r="NW8" s="9">
        <f t="shared" si="246"/>
        <v>16406.632000000001</v>
      </c>
      <c r="NX8" s="9">
        <f t="shared" si="247"/>
        <v>0</v>
      </c>
      <c r="NY8" s="9">
        <f t="shared" si="248"/>
        <v>0</v>
      </c>
      <c r="NZ8" s="9">
        <f t="shared" si="249"/>
        <v>151.86304000000001</v>
      </c>
      <c r="OA8" s="9">
        <f t="shared" si="250"/>
        <v>83524.672000000006</v>
      </c>
      <c r="OB8" s="9">
        <f t="shared" si="251"/>
        <v>151.86304000000001</v>
      </c>
      <c r="OC8" s="9">
        <f t="shared" ref="OC8:OC50" si="321">NY8+OA8</f>
        <v>83524.672000000006</v>
      </c>
      <c r="OD8" s="9">
        <f t="shared" si="252"/>
        <v>0</v>
      </c>
      <c r="OE8" s="9">
        <f t="shared" si="253"/>
        <v>0</v>
      </c>
      <c r="OF8" s="9">
        <f t="shared" si="254"/>
        <v>0</v>
      </c>
      <c r="OG8" s="9">
        <f t="shared" si="255"/>
        <v>0</v>
      </c>
      <c r="OH8" s="9">
        <f t="shared" si="256"/>
        <v>0</v>
      </c>
      <c r="OI8" s="9">
        <f t="shared" si="257"/>
        <v>0</v>
      </c>
      <c r="OJ8" s="9">
        <f t="shared" si="258"/>
        <v>18.982880000000002</v>
      </c>
      <c r="OK8" s="9">
        <f t="shared" si="259"/>
        <v>10440.584000000001</v>
      </c>
      <c r="OL8" s="9">
        <f t="shared" si="260"/>
        <v>16.271040000000003</v>
      </c>
      <c r="OM8" s="9">
        <f t="shared" si="261"/>
        <v>8949.0720000000019</v>
      </c>
      <c r="ON8" s="9">
        <f t="shared" si="262"/>
        <v>8.1355200000000014</v>
      </c>
      <c r="OO8" s="9">
        <f t="shared" si="263"/>
        <v>4474.536000000001</v>
      </c>
      <c r="OP8" s="9">
        <f t="shared" si="264"/>
        <v>0</v>
      </c>
      <c r="OQ8" s="9">
        <f t="shared" si="265"/>
        <v>0</v>
      </c>
      <c r="OR8" s="9">
        <f t="shared" si="266"/>
        <v>43.389440000000008</v>
      </c>
      <c r="OS8" s="9">
        <f t="shared" si="267"/>
        <v>23864.192000000003</v>
      </c>
      <c r="OT8" s="9">
        <f t="shared" ref="OT8:OT49" si="322">OP8+OR8</f>
        <v>43.389440000000008</v>
      </c>
      <c r="OU8" s="9">
        <f t="shared" si="268"/>
        <v>23864.192000000003</v>
      </c>
      <c r="OV8" s="9">
        <f t="shared" si="269"/>
        <v>0</v>
      </c>
      <c r="OW8" s="9">
        <f t="shared" si="270"/>
        <v>0</v>
      </c>
      <c r="OX8" s="9">
        <f t="shared" si="271"/>
        <v>0</v>
      </c>
      <c r="OY8" s="9">
        <f t="shared" si="272"/>
        <v>0</v>
      </c>
      <c r="OZ8" s="9">
        <f t="shared" si="273"/>
        <v>0</v>
      </c>
      <c r="PA8" s="9">
        <f t="shared" si="274"/>
        <v>0</v>
      </c>
      <c r="PB8" s="9">
        <f t="shared" si="275"/>
        <v>62.372320000000009</v>
      </c>
      <c r="PC8" s="9">
        <f t="shared" si="276"/>
        <v>34304.776000000005</v>
      </c>
      <c r="PD8" s="9">
        <f t="shared" si="277"/>
        <v>37.965760000000003</v>
      </c>
      <c r="PE8" s="9">
        <f t="shared" si="278"/>
        <v>20881.168000000001</v>
      </c>
      <c r="PF8" s="9">
        <f t="shared" si="279"/>
        <v>48.813120000000012</v>
      </c>
      <c r="PG8" s="9">
        <f t="shared" si="280"/>
        <v>26847.216000000008</v>
      </c>
      <c r="PH8" s="9">
        <f t="shared" si="281"/>
        <v>0</v>
      </c>
      <c r="PI8" s="9">
        <f t="shared" si="282"/>
        <v>0</v>
      </c>
      <c r="PJ8" s="9">
        <f t="shared" si="283"/>
        <v>147.79528000000002</v>
      </c>
      <c r="PK8" s="9">
        <f t="shared" si="284"/>
        <v>81287.40400000001</v>
      </c>
      <c r="PL8" s="9">
        <f t="shared" si="285"/>
        <v>147.79528000000002</v>
      </c>
      <c r="PM8" s="9">
        <f t="shared" ref="PM8:PM50" si="323">PI8+PK8</f>
        <v>81287.40400000001</v>
      </c>
      <c r="PN8" s="9">
        <f t="shared" si="286"/>
        <v>0</v>
      </c>
      <c r="PO8" s="9">
        <f t="shared" si="287"/>
        <v>0</v>
      </c>
      <c r="PP8" s="9">
        <f t="shared" si="288"/>
        <v>0</v>
      </c>
      <c r="PQ8" s="9">
        <f t="shared" si="289"/>
        <v>0</v>
      </c>
      <c r="PR8" s="9">
        <f t="shared" si="290"/>
        <v>0</v>
      </c>
      <c r="PS8" s="9">
        <f t="shared" si="291"/>
        <v>0</v>
      </c>
      <c r="PT8" s="9">
        <f t="shared" si="292"/>
        <v>17.626960000000004</v>
      </c>
      <c r="PU8" s="9">
        <f t="shared" si="293"/>
        <v>9694.8280000000013</v>
      </c>
      <c r="PV8" s="9">
        <f t="shared" si="294"/>
        <v>17.626960000000004</v>
      </c>
      <c r="PW8" s="9">
        <f t="shared" si="295"/>
        <v>9694.8280000000013</v>
      </c>
      <c r="PX8" s="9">
        <f t="shared" si="296"/>
        <v>8.1355200000000014</v>
      </c>
      <c r="PY8" s="9">
        <f t="shared" si="297"/>
        <v>4474.536000000001</v>
      </c>
      <c r="PZ8" s="9">
        <f t="shared" si="298"/>
        <v>0</v>
      </c>
      <c r="QA8" s="9">
        <f t="shared" si="299"/>
        <v>0</v>
      </c>
      <c r="QB8" s="9">
        <f t="shared" si="300"/>
        <v>43.389440000000008</v>
      </c>
      <c r="QC8" s="9">
        <f t="shared" si="301"/>
        <v>23864.192000000003</v>
      </c>
      <c r="QD8" s="9">
        <f t="shared" si="302"/>
        <v>43.389440000000008</v>
      </c>
      <c r="QE8" s="9">
        <f t="shared" ref="QE8:QE50" si="324">QA8+QC8</f>
        <v>23864.192000000003</v>
      </c>
      <c r="QF8" s="9">
        <f t="shared" si="303"/>
        <v>0</v>
      </c>
      <c r="QG8" s="9">
        <f t="shared" si="304"/>
        <v>0</v>
      </c>
      <c r="QH8" s="9">
        <f t="shared" si="305"/>
        <v>96.270320000000012</v>
      </c>
      <c r="QI8" s="9">
        <f t="shared" si="306"/>
        <v>52948.676000000007</v>
      </c>
      <c r="QJ8" s="9">
        <f t="shared" si="307"/>
        <v>96.270320000000012</v>
      </c>
      <c r="QK8" s="9">
        <f t="shared" si="308"/>
        <v>52948.676000000007</v>
      </c>
      <c r="QL8" s="24">
        <f t="shared" si="309"/>
        <v>1692.1881599999999</v>
      </c>
      <c r="QM8" s="24">
        <f t="shared" si="310"/>
        <v>883720.86000000022</v>
      </c>
      <c r="QN8" s="25" t="s">
        <v>54</v>
      </c>
    </row>
    <row r="9" spans="1:456" s="5" customFormat="1" ht="18.75" customHeight="1" x14ac:dyDescent="0.25">
      <c r="A9" s="7" t="s">
        <v>135</v>
      </c>
      <c r="B9" s="3" t="s">
        <v>3</v>
      </c>
      <c r="C9" s="9">
        <v>200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>
        <f t="shared" si="0"/>
        <v>0</v>
      </c>
      <c r="DZ9" s="9">
        <f t="shared" si="1"/>
        <v>0</v>
      </c>
      <c r="EA9" s="9">
        <f t="shared" si="311"/>
        <v>0</v>
      </c>
      <c r="EB9" s="9">
        <f t="shared" si="2"/>
        <v>0</v>
      </c>
      <c r="EC9" s="9">
        <f t="shared" si="3"/>
        <v>0</v>
      </c>
      <c r="ED9" s="9">
        <f t="shared" si="4"/>
        <v>0</v>
      </c>
      <c r="EE9" s="9">
        <f t="shared" si="312"/>
        <v>0</v>
      </c>
      <c r="EF9" s="9">
        <f t="shared" si="5"/>
        <v>0</v>
      </c>
      <c r="EG9" s="9">
        <f t="shared" si="313"/>
        <v>0</v>
      </c>
      <c r="EH9" s="9">
        <f t="shared" si="314"/>
        <v>0</v>
      </c>
      <c r="EI9" s="7" t="s">
        <v>127</v>
      </c>
      <c r="EJ9" s="9">
        <f t="shared" si="6"/>
        <v>0</v>
      </c>
      <c r="EK9" s="9">
        <f t="shared" si="7"/>
        <v>0</v>
      </c>
      <c r="EL9" s="9">
        <f t="shared" si="315"/>
        <v>0</v>
      </c>
      <c r="EM9" s="9">
        <f t="shared" si="316"/>
        <v>0</v>
      </c>
      <c r="EN9" s="9">
        <f t="shared" si="317"/>
        <v>0</v>
      </c>
      <c r="EO9" s="9">
        <f t="shared" si="8"/>
        <v>0</v>
      </c>
      <c r="EP9" s="9">
        <f t="shared" si="318"/>
        <v>0</v>
      </c>
      <c r="EQ9" s="9">
        <f t="shared" si="9"/>
        <v>0</v>
      </c>
      <c r="ER9" s="9">
        <f t="shared" si="10"/>
        <v>0</v>
      </c>
      <c r="ES9" s="9">
        <f t="shared" si="11"/>
        <v>0</v>
      </c>
      <c r="ET9" s="9">
        <f t="shared" si="12"/>
        <v>0</v>
      </c>
      <c r="EU9" s="9">
        <f t="shared" si="13"/>
        <v>0</v>
      </c>
      <c r="EV9" s="9">
        <f t="shared" si="14"/>
        <v>0</v>
      </c>
      <c r="EW9" s="9">
        <f t="shared" si="15"/>
        <v>0</v>
      </c>
      <c r="EX9" s="9">
        <f t="shared" si="16"/>
        <v>0</v>
      </c>
      <c r="EY9" s="9">
        <f t="shared" si="17"/>
        <v>0</v>
      </c>
      <c r="EZ9" s="9">
        <f t="shared" si="18"/>
        <v>0</v>
      </c>
      <c r="FA9" s="9">
        <f t="shared" si="19"/>
        <v>0</v>
      </c>
      <c r="FB9" s="9">
        <f t="shared" si="20"/>
        <v>0</v>
      </c>
      <c r="FC9" s="9">
        <f t="shared" si="21"/>
        <v>0</v>
      </c>
      <c r="FD9" s="9">
        <f t="shared" si="22"/>
        <v>0</v>
      </c>
      <c r="FE9" s="9">
        <f t="shared" si="23"/>
        <v>0</v>
      </c>
      <c r="FF9" s="9">
        <f t="shared" si="24"/>
        <v>0</v>
      </c>
      <c r="FG9" s="9">
        <f t="shared" si="25"/>
        <v>0</v>
      </c>
      <c r="FH9" s="9">
        <f t="shared" si="26"/>
        <v>0</v>
      </c>
      <c r="FI9" s="9">
        <f t="shared" si="27"/>
        <v>0</v>
      </c>
      <c r="FJ9" s="9">
        <f t="shared" si="28"/>
        <v>0</v>
      </c>
      <c r="FK9" s="9">
        <f t="shared" si="29"/>
        <v>0</v>
      </c>
      <c r="FL9" s="9">
        <f t="shared" si="30"/>
        <v>0</v>
      </c>
      <c r="FM9" s="9">
        <f t="shared" si="31"/>
        <v>0</v>
      </c>
      <c r="FN9" s="9">
        <f t="shared" si="32"/>
        <v>0</v>
      </c>
      <c r="FO9" s="9">
        <f t="shared" si="33"/>
        <v>0</v>
      </c>
      <c r="FP9" s="9">
        <f t="shared" si="34"/>
        <v>0</v>
      </c>
      <c r="FQ9" s="9">
        <f t="shared" si="35"/>
        <v>0</v>
      </c>
      <c r="FR9" s="9">
        <f t="shared" si="36"/>
        <v>0</v>
      </c>
      <c r="FS9" s="9">
        <f t="shared" si="37"/>
        <v>0</v>
      </c>
      <c r="FT9" s="9">
        <f t="shared" si="38"/>
        <v>0</v>
      </c>
      <c r="FU9" s="9">
        <f t="shared" si="39"/>
        <v>0</v>
      </c>
      <c r="FV9" s="9">
        <f t="shared" si="40"/>
        <v>0</v>
      </c>
      <c r="FW9" s="9">
        <f t="shared" si="41"/>
        <v>0</v>
      </c>
      <c r="FX9" s="9">
        <f t="shared" si="42"/>
        <v>0</v>
      </c>
      <c r="FY9" s="9">
        <f t="shared" si="43"/>
        <v>0</v>
      </c>
      <c r="FZ9" s="9">
        <f t="shared" si="44"/>
        <v>0</v>
      </c>
      <c r="GA9" s="9">
        <f t="shared" si="45"/>
        <v>0</v>
      </c>
      <c r="GB9" s="9">
        <f t="shared" si="46"/>
        <v>0</v>
      </c>
      <c r="GC9" s="9">
        <f t="shared" si="47"/>
        <v>0</v>
      </c>
      <c r="GD9" s="9">
        <f t="shared" si="48"/>
        <v>0</v>
      </c>
      <c r="GE9" s="9">
        <f t="shared" si="49"/>
        <v>0</v>
      </c>
      <c r="GF9" s="9">
        <f t="shared" si="50"/>
        <v>0</v>
      </c>
      <c r="GG9" s="9">
        <f t="shared" si="51"/>
        <v>0</v>
      </c>
      <c r="GH9" s="9">
        <f t="shared" si="52"/>
        <v>0</v>
      </c>
      <c r="GI9" s="9">
        <f t="shared" si="53"/>
        <v>0</v>
      </c>
      <c r="GJ9" s="130">
        <f t="shared" si="54"/>
        <v>0</v>
      </c>
      <c r="GK9" s="130">
        <f t="shared" si="55"/>
        <v>0</v>
      </c>
      <c r="GL9" s="9">
        <f t="shared" si="56"/>
        <v>0</v>
      </c>
      <c r="GM9" s="9">
        <f t="shared" si="57"/>
        <v>0</v>
      </c>
      <c r="GN9" s="9">
        <f t="shared" si="58"/>
        <v>0</v>
      </c>
      <c r="GO9" s="9">
        <f t="shared" si="59"/>
        <v>0</v>
      </c>
      <c r="GP9" s="9">
        <f t="shared" si="60"/>
        <v>0</v>
      </c>
      <c r="GQ9" s="9">
        <f t="shared" si="61"/>
        <v>0</v>
      </c>
      <c r="GR9" s="9">
        <f t="shared" si="62"/>
        <v>0</v>
      </c>
      <c r="GS9" s="9">
        <f t="shared" si="63"/>
        <v>0</v>
      </c>
      <c r="GT9" s="9">
        <f t="shared" si="64"/>
        <v>0</v>
      </c>
      <c r="GU9" s="9">
        <f t="shared" si="65"/>
        <v>0</v>
      </c>
      <c r="GV9" s="9">
        <f t="shared" si="66"/>
        <v>0</v>
      </c>
      <c r="GW9" s="9">
        <f t="shared" si="67"/>
        <v>0</v>
      </c>
      <c r="GX9" s="9">
        <f t="shared" si="68"/>
        <v>0</v>
      </c>
      <c r="GY9" s="9">
        <f t="shared" si="69"/>
        <v>0</v>
      </c>
      <c r="GZ9" s="9">
        <f t="shared" si="70"/>
        <v>0</v>
      </c>
      <c r="HA9" s="9">
        <f t="shared" si="71"/>
        <v>0</v>
      </c>
      <c r="HB9" s="9">
        <f t="shared" si="72"/>
        <v>0</v>
      </c>
      <c r="HC9" s="9">
        <f t="shared" si="73"/>
        <v>0</v>
      </c>
      <c r="HD9" s="9">
        <f t="shared" si="74"/>
        <v>0</v>
      </c>
      <c r="HE9" s="9">
        <f t="shared" si="75"/>
        <v>0</v>
      </c>
      <c r="HF9" s="9">
        <f t="shared" si="76"/>
        <v>0</v>
      </c>
      <c r="HG9" s="9">
        <f t="shared" si="77"/>
        <v>0</v>
      </c>
      <c r="HH9" s="9">
        <f t="shared" si="78"/>
        <v>0</v>
      </c>
      <c r="HI9" s="9">
        <f t="shared" si="79"/>
        <v>0</v>
      </c>
      <c r="HJ9" s="9">
        <f t="shared" si="80"/>
        <v>0</v>
      </c>
      <c r="HK9" s="9">
        <f t="shared" si="81"/>
        <v>0</v>
      </c>
      <c r="HL9" s="9">
        <f t="shared" si="82"/>
        <v>0</v>
      </c>
      <c r="HM9" s="9">
        <f t="shared" si="83"/>
        <v>0</v>
      </c>
      <c r="HN9" s="9">
        <f t="shared" si="84"/>
        <v>0</v>
      </c>
      <c r="HO9" s="9">
        <f t="shared" si="85"/>
        <v>0</v>
      </c>
      <c r="HP9" s="9">
        <f t="shared" si="86"/>
        <v>0</v>
      </c>
      <c r="HQ9" s="9">
        <f t="shared" si="87"/>
        <v>0</v>
      </c>
      <c r="HR9" s="9">
        <f t="shared" si="88"/>
        <v>0</v>
      </c>
      <c r="HS9" s="9">
        <f t="shared" si="89"/>
        <v>0</v>
      </c>
      <c r="HT9" s="9">
        <f t="shared" si="90"/>
        <v>0</v>
      </c>
      <c r="HU9" s="9">
        <f t="shared" si="91"/>
        <v>0</v>
      </c>
      <c r="HV9" s="9">
        <f t="shared" si="92"/>
        <v>0</v>
      </c>
      <c r="HW9" s="9">
        <f t="shared" si="93"/>
        <v>0</v>
      </c>
      <c r="HX9" s="9">
        <f>EA9*C13</f>
        <v>0</v>
      </c>
      <c r="HY9" s="9">
        <f t="shared" si="94"/>
        <v>0</v>
      </c>
      <c r="HZ9" s="9">
        <f t="shared" si="95"/>
        <v>0</v>
      </c>
      <c r="IA9" s="9">
        <f t="shared" si="96"/>
        <v>0</v>
      </c>
      <c r="IB9" s="9">
        <f t="shared" si="97"/>
        <v>0</v>
      </c>
      <c r="IC9" s="9">
        <f t="shared" si="98"/>
        <v>0</v>
      </c>
      <c r="ID9" s="9">
        <f t="shared" si="99"/>
        <v>0</v>
      </c>
      <c r="IE9" s="9">
        <f t="shared" si="100"/>
        <v>0</v>
      </c>
      <c r="IF9" s="9">
        <f t="shared" si="101"/>
        <v>0</v>
      </c>
      <c r="IG9" s="9">
        <f t="shared" si="102"/>
        <v>0</v>
      </c>
      <c r="IH9" s="9">
        <f t="shared" si="103"/>
        <v>0</v>
      </c>
      <c r="II9" s="9">
        <f t="shared" si="104"/>
        <v>0</v>
      </c>
      <c r="IJ9" s="9">
        <f t="shared" si="105"/>
        <v>0</v>
      </c>
      <c r="IK9" s="9">
        <f t="shared" si="106"/>
        <v>0</v>
      </c>
      <c r="IL9" s="9">
        <f t="shared" si="107"/>
        <v>0</v>
      </c>
      <c r="IM9" s="9">
        <f t="shared" si="108"/>
        <v>0</v>
      </c>
      <c r="IN9" s="9">
        <f t="shared" si="109"/>
        <v>0</v>
      </c>
      <c r="IO9" s="9">
        <f t="shared" si="110"/>
        <v>0</v>
      </c>
      <c r="IP9" s="9">
        <f t="shared" si="111"/>
        <v>0</v>
      </c>
      <c r="IQ9" s="9">
        <f t="shared" si="112"/>
        <v>0</v>
      </c>
      <c r="IR9" s="9">
        <f t="shared" si="113"/>
        <v>0</v>
      </c>
      <c r="IS9" s="9">
        <f t="shared" si="114"/>
        <v>0</v>
      </c>
      <c r="IT9" s="9">
        <f t="shared" si="115"/>
        <v>0</v>
      </c>
      <c r="IU9" s="9">
        <f t="shared" si="116"/>
        <v>0</v>
      </c>
      <c r="IV9" s="9">
        <f t="shared" si="117"/>
        <v>0</v>
      </c>
      <c r="IW9" s="9">
        <f t="shared" si="118"/>
        <v>0</v>
      </c>
      <c r="IX9" s="9">
        <f t="shared" si="119"/>
        <v>0</v>
      </c>
      <c r="IY9" s="9">
        <f t="shared" si="120"/>
        <v>0</v>
      </c>
      <c r="IZ9" s="9">
        <f t="shared" si="121"/>
        <v>0</v>
      </c>
      <c r="JA9" s="9">
        <f t="shared" si="122"/>
        <v>0</v>
      </c>
      <c r="JB9" s="9">
        <f t="shared" si="123"/>
        <v>0</v>
      </c>
      <c r="JC9" s="9">
        <f t="shared" si="124"/>
        <v>0</v>
      </c>
      <c r="JD9" s="9">
        <f t="shared" si="125"/>
        <v>0</v>
      </c>
      <c r="JE9" s="9">
        <f t="shared" si="126"/>
        <v>0</v>
      </c>
      <c r="JF9" s="9">
        <f t="shared" si="127"/>
        <v>0</v>
      </c>
      <c r="JG9" s="9">
        <f t="shared" si="128"/>
        <v>0</v>
      </c>
      <c r="JH9" s="9">
        <f t="shared" si="129"/>
        <v>0</v>
      </c>
      <c r="JI9" s="9">
        <f t="shared" si="130"/>
        <v>0</v>
      </c>
      <c r="JJ9" s="9">
        <f t="shared" si="131"/>
        <v>0</v>
      </c>
      <c r="JK9" s="9">
        <f t="shared" si="132"/>
        <v>0</v>
      </c>
      <c r="JL9" s="9">
        <f t="shared" si="133"/>
        <v>0</v>
      </c>
      <c r="JM9" s="9">
        <f t="shared" si="134"/>
        <v>0</v>
      </c>
      <c r="JN9" s="9">
        <f t="shared" si="135"/>
        <v>0</v>
      </c>
      <c r="JO9" s="9">
        <f t="shared" si="136"/>
        <v>0</v>
      </c>
      <c r="JP9" s="9">
        <f t="shared" si="137"/>
        <v>0</v>
      </c>
      <c r="JQ9" s="9">
        <f t="shared" si="138"/>
        <v>0</v>
      </c>
      <c r="JR9" s="9">
        <f t="shared" si="139"/>
        <v>0</v>
      </c>
      <c r="JS9" s="9">
        <f t="shared" si="140"/>
        <v>0</v>
      </c>
      <c r="JT9" s="9">
        <f t="shared" si="141"/>
        <v>0</v>
      </c>
      <c r="JU9" s="9">
        <f t="shared" si="142"/>
        <v>0</v>
      </c>
      <c r="JV9" s="9">
        <f t="shared" si="143"/>
        <v>0</v>
      </c>
      <c r="JW9" s="9">
        <f t="shared" si="144"/>
        <v>0</v>
      </c>
      <c r="JX9" s="9">
        <f t="shared" si="145"/>
        <v>0</v>
      </c>
      <c r="JY9" s="9">
        <f t="shared" si="146"/>
        <v>0</v>
      </c>
      <c r="JZ9" s="9">
        <f t="shared" si="147"/>
        <v>0</v>
      </c>
      <c r="KA9" s="9">
        <f t="shared" si="148"/>
        <v>0</v>
      </c>
      <c r="KB9" s="9">
        <f t="shared" si="149"/>
        <v>0</v>
      </c>
      <c r="KC9" s="9">
        <f t="shared" si="150"/>
        <v>0</v>
      </c>
      <c r="KD9" s="9">
        <f t="shared" si="151"/>
        <v>0</v>
      </c>
      <c r="KE9" s="9">
        <f t="shared" si="152"/>
        <v>0</v>
      </c>
      <c r="KF9" s="9">
        <f t="shared" si="153"/>
        <v>0</v>
      </c>
      <c r="KG9" s="9">
        <f t="shared" si="154"/>
        <v>0</v>
      </c>
      <c r="KH9" s="9">
        <f t="shared" si="155"/>
        <v>0</v>
      </c>
      <c r="KI9" s="9">
        <f t="shared" si="156"/>
        <v>0</v>
      </c>
      <c r="KJ9" s="9">
        <f t="shared" si="157"/>
        <v>0</v>
      </c>
      <c r="KK9" s="9">
        <f t="shared" si="158"/>
        <v>0</v>
      </c>
      <c r="KL9" s="9">
        <f t="shared" si="159"/>
        <v>0</v>
      </c>
      <c r="KM9" s="9">
        <f t="shared" si="160"/>
        <v>0</v>
      </c>
      <c r="KN9" s="9">
        <f t="shared" si="161"/>
        <v>0</v>
      </c>
      <c r="KO9" s="9">
        <f t="shared" si="162"/>
        <v>0</v>
      </c>
      <c r="KP9" s="9">
        <f t="shared" si="163"/>
        <v>0</v>
      </c>
      <c r="KQ9" s="9">
        <f t="shared" si="164"/>
        <v>0</v>
      </c>
      <c r="KR9" s="9">
        <f t="shared" si="165"/>
        <v>0</v>
      </c>
      <c r="KS9" s="9">
        <f t="shared" si="166"/>
        <v>0</v>
      </c>
      <c r="KT9" s="9">
        <f t="shared" si="167"/>
        <v>0</v>
      </c>
      <c r="KU9" s="9">
        <f t="shared" si="168"/>
        <v>0</v>
      </c>
      <c r="KV9" s="9">
        <f t="shared" si="169"/>
        <v>0</v>
      </c>
      <c r="KW9" s="9">
        <f t="shared" si="170"/>
        <v>0</v>
      </c>
      <c r="KX9" s="9">
        <f t="shared" si="171"/>
        <v>0</v>
      </c>
      <c r="KY9" s="9">
        <f t="shared" si="172"/>
        <v>0</v>
      </c>
      <c r="KZ9" s="9">
        <f t="shared" si="173"/>
        <v>0</v>
      </c>
      <c r="LA9" s="9">
        <f t="shared" si="174"/>
        <v>0</v>
      </c>
      <c r="LB9" s="9">
        <f t="shared" si="175"/>
        <v>0</v>
      </c>
      <c r="LC9" s="9">
        <f t="shared" si="176"/>
        <v>0</v>
      </c>
      <c r="LD9" s="9">
        <f t="shared" si="177"/>
        <v>0</v>
      </c>
      <c r="LE9" s="9">
        <f t="shared" si="178"/>
        <v>0</v>
      </c>
      <c r="LF9" s="9">
        <f t="shared" si="179"/>
        <v>0</v>
      </c>
      <c r="LG9" s="9">
        <f t="shared" si="180"/>
        <v>0</v>
      </c>
      <c r="LH9" s="9">
        <f t="shared" si="181"/>
        <v>0</v>
      </c>
      <c r="LI9" s="9">
        <f t="shared" si="319"/>
        <v>0</v>
      </c>
      <c r="LJ9" s="9">
        <f t="shared" si="182"/>
        <v>0</v>
      </c>
      <c r="LK9" s="9">
        <f t="shared" si="183"/>
        <v>0</v>
      </c>
      <c r="LL9" s="9">
        <f t="shared" si="184"/>
        <v>0</v>
      </c>
      <c r="LM9" s="9">
        <f t="shared" si="185"/>
        <v>0</v>
      </c>
      <c r="LN9" s="9">
        <f t="shared" si="186"/>
        <v>0</v>
      </c>
      <c r="LO9" s="9">
        <f t="shared" si="187"/>
        <v>0</v>
      </c>
      <c r="LP9" s="9">
        <f t="shared" si="188"/>
        <v>0</v>
      </c>
      <c r="LQ9" s="9">
        <f t="shared" si="189"/>
        <v>0</v>
      </c>
      <c r="LR9" s="9">
        <f t="shared" si="190"/>
        <v>0</v>
      </c>
      <c r="LS9" s="9">
        <f t="shared" si="191"/>
        <v>0</v>
      </c>
      <c r="LT9" s="9">
        <f t="shared" si="192"/>
        <v>0</v>
      </c>
      <c r="LU9" s="9">
        <f t="shared" si="193"/>
        <v>0</v>
      </c>
      <c r="LV9" s="9">
        <f t="shared" si="194"/>
        <v>0</v>
      </c>
      <c r="LW9" s="9">
        <f t="shared" si="195"/>
        <v>0</v>
      </c>
      <c r="LX9" s="9">
        <f t="shared" si="196"/>
        <v>0</v>
      </c>
      <c r="LY9" s="9">
        <f t="shared" si="197"/>
        <v>0</v>
      </c>
      <c r="LZ9" s="9">
        <f t="shared" si="198"/>
        <v>0</v>
      </c>
      <c r="MA9" s="9">
        <f t="shared" si="199"/>
        <v>0</v>
      </c>
      <c r="MB9" s="9">
        <f t="shared" si="200"/>
        <v>0</v>
      </c>
      <c r="MC9" s="9">
        <f t="shared" si="201"/>
        <v>0</v>
      </c>
      <c r="MD9" s="9">
        <f t="shared" si="202"/>
        <v>0</v>
      </c>
      <c r="ME9" s="9">
        <f t="shared" si="203"/>
        <v>0</v>
      </c>
      <c r="MF9" s="9">
        <f t="shared" si="204"/>
        <v>0</v>
      </c>
      <c r="MG9" s="9">
        <f t="shared" si="205"/>
        <v>0</v>
      </c>
      <c r="MH9" s="9">
        <f t="shared" si="206"/>
        <v>0</v>
      </c>
      <c r="MI9" s="9">
        <f t="shared" si="207"/>
        <v>0</v>
      </c>
      <c r="MJ9" s="9">
        <f t="shared" si="208"/>
        <v>0</v>
      </c>
      <c r="MK9" s="9">
        <f t="shared" si="209"/>
        <v>0</v>
      </c>
      <c r="ML9" s="9">
        <f t="shared" si="210"/>
        <v>0</v>
      </c>
      <c r="MM9" s="9">
        <f t="shared" si="211"/>
        <v>0</v>
      </c>
      <c r="MN9" s="9">
        <f t="shared" si="212"/>
        <v>0</v>
      </c>
      <c r="MO9" s="9">
        <f t="shared" si="213"/>
        <v>0</v>
      </c>
      <c r="MP9" s="9">
        <f t="shared" si="214"/>
        <v>0</v>
      </c>
      <c r="MQ9" s="9">
        <f t="shared" si="215"/>
        <v>0</v>
      </c>
      <c r="MR9" s="9">
        <f t="shared" si="216"/>
        <v>0</v>
      </c>
      <c r="MS9" s="9">
        <f t="shared" si="320"/>
        <v>0</v>
      </c>
      <c r="MT9" s="9">
        <f t="shared" si="217"/>
        <v>0</v>
      </c>
      <c r="MU9" s="9">
        <f t="shared" si="218"/>
        <v>0</v>
      </c>
      <c r="MV9" s="9">
        <f t="shared" si="219"/>
        <v>0</v>
      </c>
      <c r="MW9" s="9">
        <f t="shared" si="220"/>
        <v>0</v>
      </c>
      <c r="MX9" s="9">
        <f t="shared" si="221"/>
        <v>0</v>
      </c>
      <c r="MY9" s="9">
        <f t="shared" si="222"/>
        <v>0</v>
      </c>
      <c r="MZ9" s="9">
        <f t="shared" si="223"/>
        <v>0</v>
      </c>
      <c r="NA9" s="9">
        <f t="shared" si="224"/>
        <v>0</v>
      </c>
      <c r="NB9" s="9">
        <f t="shared" si="225"/>
        <v>0</v>
      </c>
      <c r="NC9" s="9">
        <f t="shared" si="226"/>
        <v>0</v>
      </c>
      <c r="ND9" s="9">
        <f t="shared" si="227"/>
        <v>0</v>
      </c>
      <c r="NE9" s="9">
        <f t="shared" si="228"/>
        <v>0</v>
      </c>
      <c r="NF9" s="9">
        <f t="shared" si="229"/>
        <v>0</v>
      </c>
      <c r="NG9" s="9">
        <f t="shared" si="230"/>
        <v>0</v>
      </c>
      <c r="NH9" s="9">
        <f t="shared" si="231"/>
        <v>0</v>
      </c>
      <c r="NI9" s="9">
        <f t="shared" si="232"/>
        <v>0</v>
      </c>
      <c r="NJ9" s="9">
        <f t="shared" si="233"/>
        <v>0</v>
      </c>
      <c r="NK9" s="9">
        <f t="shared" si="234"/>
        <v>0</v>
      </c>
      <c r="NL9" s="9">
        <f t="shared" si="235"/>
        <v>0</v>
      </c>
      <c r="NM9" s="9">
        <f t="shared" si="236"/>
        <v>0</v>
      </c>
      <c r="NN9" s="9">
        <f t="shared" si="237"/>
        <v>0</v>
      </c>
      <c r="NO9" s="9">
        <f t="shared" si="238"/>
        <v>0</v>
      </c>
      <c r="NP9" s="9">
        <f t="shared" si="239"/>
        <v>0</v>
      </c>
      <c r="NQ9" s="9">
        <f t="shared" si="240"/>
        <v>0</v>
      </c>
      <c r="NR9" s="9">
        <f t="shared" si="241"/>
        <v>0</v>
      </c>
      <c r="NS9" s="9">
        <f t="shared" si="242"/>
        <v>0</v>
      </c>
      <c r="NT9" s="9">
        <f t="shared" si="243"/>
        <v>0</v>
      </c>
      <c r="NU9" s="9">
        <f t="shared" si="244"/>
        <v>0</v>
      </c>
      <c r="NV9" s="9">
        <f t="shared" si="245"/>
        <v>0</v>
      </c>
      <c r="NW9" s="9">
        <f t="shared" si="246"/>
        <v>0</v>
      </c>
      <c r="NX9" s="9">
        <f t="shared" si="247"/>
        <v>0</v>
      </c>
      <c r="NY9" s="9">
        <f t="shared" si="248"/>
        <v>0</v>
      </c>
      <c r="NZ9" s="9">
        <f t="shared" si="249"/>
        <v>0</v>
      </c>
      <c r="OA9" s="9">
        <f t="shared" si="250"/>
        <v>0</v>
      </c>
      <c r="OB9" s="9">
        <f t="shared" si="251"/>
        <v>0</v>
      </c>
      <c r="OC9" s="9">
        <f t="shared" si="321"/>
        <v>0</v>
      </c>
      <c r="OD9" s="9">
        <f t="shared" si="252"/>
        <v>0</v>
      </c>
      <c r="OE9" s="9">
        <f t="shared" si="253"/>
        <v>0</v>
      </c>
      <c r="OF9" s="9">
        <f t="shared" si="254"/>
        <v>0</v>
      </c>
      <c r="OG9" s="9">
        <f t="shared" si="255"/>
        <v>0</v>
      </c>
      <c r="OH9" s="9">
        <f t="shared" si="256"/>
        <v>0</v>
      </c>
      <c r="OI9" s="9">
        <f t="shared" si="257"/>
        <v>0</v>
      </c>
      <c r="OJ9" s="9">
        <f t="shared" si="258"/>
        <v>0</v>
      </c>
      <c r="OK9" s="9">
        <f t="shared" si="259"/>
        <v>0</v>
      </c>
      <c r="OL9" s="9">
        <f t="shared" si="260"/>
        <v>0</v>
      </c>
      <c r="OM9" s="9">
        <f t="shared" si="261"/>
        <v>0</v>
      </c>
      <c r="ON9" s="9">
        <f t="shared" si="262"/>
        <v>0</v>
      </c>
      <c r="OO9" s="9">
        <f t="shared" si="263"/>
        <v>0</v>
      </c>
      <c r="OP9" s="9">
        <f t="shared" si="264"/>
        <v>0</v>
      </c>
      <c r="OQ9" s="9">
        <f t="shared" si="265"/>
        <v>0</v>
      </c>
      <c r="OR9" s="9">
        <f t="shared" si="266"/>
        <v>0</v>
      </c>
      <c r="OS9" s="9">
        <f t="shared" si="267"/>
        <v>0</v>
      </c>
      <c r="OT9" s="9">
        <f t="shared" si="322"/>
        <v>0</v>
      </c>
      <c r="OU9" s="9">
        <f t="shared" si="268"/>
        <v>0</v>
      </c>
      <c r="OV9" s="9">
        <f t="shared" si="269"/>
        <v>0</v>
      </c>
      <c r="OW9" s="9">
        <f t="shared" si="270"/>
        <v>0</v>
      </c>
      <c r="OX9" s="9">
        <f t="shared" si="271"/>
        <v>0</v>
      </c>
      <c r="OY9" s="9">
        <f t="shared" si="272"/>
        <v>0</v>
      </c>
      <c r="OZ9" s="9">
        <f t="shared" si="273"/>
        <v>0</v>
      </c>
      <c r="PA9" s="9">
        <f t="shared" si="274"/>
        <v>0</v>
      </c>
      <c r="PB9" s="9">
        <f t="shared" si="275"/>
        <v>0</v>
      </c>
      <c r="PC9" s="9">
        <f t="shared" si="276"/>
        <v>0</v>
      </c>
      <c r="PD9" s="9">
        <f t="shared" si="277"/>
        <v>0</v>
      </c>
      <c r="PE9" s="9">
        <f t="shared" si="278"/>
        <v>0</v>
      </c>
      <c r="PF9" s="9">
        <f t="shared" si="279"/>
        <v>0</v>
      </c>
      <c r="PG9" s="9">
        <f t="shared" si="280"/>
        <v>0</v>
      </c>
      <c r="PH9" s="9">
        <f t="shared" si="281"/>
        <v>0</v>
      </c>
      <c r="PI9" s="9">
        <f t="shared" si="282"/>
        <v>0</v>
      </c>
      <c r="PJ9" s="9">
        <f t="shared" si="283"/>
        <v>0</v>
      </c>
      <c r="PK9" s="9">
        <f t="shared" si="284"/>
        <v>0</v>
      </c>
      <c r="PL9" s="9">
        <f t="shared" si="285"/>
        <v>0</v>
      </c>
      <c r="PM9" s="9">
        <f t="shared" si="323"/>
        <v>0</v>
      </c>
      <c r="PN9" s="9">
        <f t="shared" si="286"/>
        <v>0</v>
      </c>
      <c r="PO9" s="9">
        <f t="shared" si="287"/>
        <v>0</v>
      </c>
      <c r="PP9" s="9">
        <f t="shared" si="288"/>
        <v>0</v>
      </c>
      <c r="PQ9" s="9">
        <f t="shared" si="289"/>
        <v>0</v>
      </c>
      <c r="PR9" s="9">
        <f t="shared" si="290"/>
        <v>0</v>
      </c>
      <c r="PS9" s="9">
        <f t="shared" si="291"/>
        <v>0</v>
      </c>
      <c r="PT9" s="9">
        <f t="shared" si="292"/>
        <v>0</v>
      </c>
      <c r="PU9" s="9">
        <f t="shared" si="293"/>
        <v>0</v>
      </c>
      <c r="PV9" s="9">
        <f t="shared" si="294"/>
        <v>0</v>
      </c>
      <c r="PW9" s="9">
        <f t="shared" si="295"/>
        <v>0</v>
      </c>
      <c r="PX9" s="9">
        <f t="shared" si="296"/>
        <v>0</v>
      </c>
      <c r="PY9" s="9">
        <f t="shared" si="297"/>
        <v>0</v>
      </c>
      <c r="PZ9" s="9">
        <f t="shared" si="298"/>
        <v>0</v>
      </c>
      <c r="QA9" s="9">
        <f t="shared" si="299"/>
        <v>0</v>
      </c>
      <c r="QB9" s="9">
        <f t="shared" si="300"/>
        <v>0</v>
      </c>
      <c r="QC9" s="9">
        <f t="shared" si="301"/>
        <v>0</v>
      </c>
      <c r="QD9" s="9">
        <f t="shared" si="302"/>
        <v>0</v>
      </c>
      <c r="QE9" s="9">
        <f t="shared" si="324"/>
        <v>0</v>
      </c>
      <c r="QF9" s="9">
        <f t="shared" si="303"/>
        <v>0</v>
      </c>
      <c r="QG9" s="9">
        <f t="shared" si="304"/>
        <v>0</v>
      </c>
      <c r="QH9" s="9">
        <f t="shared" si="305"/>
        <v>0</v>
      </c>
      <c r="QI9" s="9">
        <f t="shared" si="306"/>
        <v>0</v>
      </c>
      <c r="QJ9" s="9">
        <f t="shared" si="307"/>
        <v>0</v>
      </c>
      <c r="QK9" s="9">
        <f t="shared" si="308"/>
        <v>0</v>
      </c>
      <c r="QL9" s="24">
        <f t="shared" si="309"/>
        <v>0</v>
      </c>
      <c r="QM9" s="24">
        <f t="shared" si="310"/>
        <v>0</v>
      </c>
    </row>
    <row r="10" spans="1:456" s="5" customFormat="1" ht="18.75" customHeight="1" x14ac:dyDescent="0.25">
      <c r="A10" s="7" t="s">
        <v>119</v>
      </c>
      <c r="B10" s="3" t="s">
        <v>3</v>
      </c>
      <c r="C10" s="9">
        <v>200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>
        <f>SUM(D10+E10+F10+G10+H10+O10+P10+AD19+R10+S10+T10+AB10+AC10+AD10+AE10+AF10+AG10+AO10+AP10+AQ10+AR10+AS10+AT10+BA10+BB10+BC10+BD10+BE10+BM10+BN10+BO10+BP10+BQ10+BR10+BZ10+CA10+CB10+CC10+CD10+CE10+CM10+CN10+CO10+CP10+CQ10+CR10+CZ10+DA10+DB10+DC10+DD10+DE10+DL10+DM10+DN10+DO10+DP10+DQ10)/1000</f>
        <v>0.1</v>
      </c>
      <c r="DZ10" s="9">
        <f t="shared" si="1"/>
        <v>20</v>
      </c>
      <c r="EA10" s="9">
        <f t="shared" si="311"/>
        <v>1.7000000000000002</v>
      </c>
      <c r="EB10" s="9">
        <f t="shared" si="2"/>
        <v>340.00000000000006</v>
      </c>
      <c r="EC10" s="9">
        <f t="shared" si="3"/>
        <v>0</v>
      </c>
      <c r="ED10" s="9">
        <f t="shared" si="4"/>
        <v>0</v>
      </c>
      <c r="EE10" s="9">
        <f t="shared" si="312"/>
        <v>0</v>
      </c>
      <c r="EF10" s="9">
        <f t="shared" si="5"/>
        <v>0</v>
      </c>
      <c r="EG10" s="9">
        <f t="shared" si="313"/>
        <v>0</v>
      </c>
      <c r="EH10" s="9">
        <f t="shared" si="314"/>
        <v>0</v>
      </c>
      <c r="EI10" s="7" t="s">
        <v>119</v>
      </c>
      <c r="EJ10" s="9">
        <f t="shared" si="6"/>
        <v>0</v>
      </c>
      <c r="EK10" s="9">
        <f t="shared" si="7"/>
        <v>0</v>
      </c>
      <c r="EL10" s="9">
        <f t="shared" si="315"/>
        <v>61.2</v>
      </c>
      <c r="EM10" s="9">
        <f t="shared" si="316"/>
        <v>12240</v>
      </c>
      <c r="EN10" s="9">
        <f t="shared" si="317"/>
        <v>81.600000000000009</v>
      </c>
      <c r="EO10" s="9">
        <f t="shared" si="8"/>
        <v>16320.000000000002</v>
      </c>
      <c r="EP10" s="9">
        <f t="shared" si="318"/>
        <v>34</v>
      </c>
      <c r="EQ10" s="9">
        <f t="shared" si="9"/>
        <v>6800</v>
      </c>
      <c r="ER10" s="9">
        <f t="shared" si="10"/>
        <v>0</v>
      </c>
      <c r="ES10" s="9">
        <f t="shared" si="11"/>
        <v>0</v>
      </c>
      <c r="ET10" s="9">
        <f t="shared" si="12"/>
        <v>0</v>
      </c>
      <c r="EU10" s="9">
        <f t="shared" si="13"/>
        <v>0</v>
      </c>
      <c r="EV10" s="9">
        <f t="shared" si="14"/>
        <v>0</v>
      </c>
      <c r="EW10" s="9">
        <f t="shared" si="15"/>
        <v>0</v>
      </c>
      <c r="EX10" s="9">
        <f t="shared" si="16"/>
        <v>176.8</v>
      </c>
      <c r="EY10" s="9">
        <f t="shared" si="17"/>
        <v>35360</v>
      </c>
      <c r="EZ10" s="9">
        <f t="shared" si="18"/>
        <v>0</v>
      </c>
      <c r="FA10" s="9">
        <f t="shared" si="19"/>
        <v>0</v>
      </c>
      <c r="FB10" s="9">
        <f t="shared" si="20"/>
        <v>0</v>
      </c>
      <c r="FC10" s="9">
        <f t="shared" si="21"/>
        <v>0</v>
      </c>
      <c r="FD10" s="9">
        <f t="shared" si="22"/>
        <v>6.8000000000000007</v>
      </c>
      <c r="FE10" s="9">
        <f t="shared" si="23"/>
        <v>1360.0000000000002</v>
      </c>
      <c r="FF10" s="9">
        <f t="shared" si="24"/>
        <v>10.200000000000001</v>
      </c>
      <c r="FG10" s="9">
        <f t="shared" si="25"/>
        <v>2040.0000000000002</v>
      </c>
      <c r="FH10" s="9">
        <f t="shared" si="26"/>
        <v>13.600000000000001</v>
      </c>
      <c r="FI10" s="9">
        <f t="shared" si="27"/>
        <v>2720.0000000000005</v>
      </c>
      <c r="FJ10" s="9">
        <f t="shared" si="28"/>
        <v>0</v>
      </c>
      <c r="FK10" s="9">
        <f t="shared" si="29"/>
        <v>0</v>
      </c>
      <c r="FL10" s="9">
        <f t="shared" si="30"/>
        <v>0</v>
      </c>
      <c r="FM10" s="9">
        <f t="shared" si="31"/>
        <v>0</v>
      </c>
      <c r="FN10" s="9">
        <f t="shared" si="32"/>
        <v>0</v>
      </c>
      <c r="FO10" s="9">
        <f t="shared" si="33"/>
        <v>0</v>
      </c>
      <c r="FP10" s="9">
        <f t="shared" si="34"/>
        <v>25.500000000000004</v>
      </c>
      <c r="FQ10" s="9">
        <f t="shared" si="35"/>
        <v>5100.0000000000009</v>
      </c>
      <c r="FR10" s="9">
        <f t="shared" si="36"/>
        <v>0</v>
      </c>
      <c r="FS10" s="9">
        <f t="shared" si="37"/>
        <v>0</v>
      </c>
      <c r="FT10" s="9">
        <f t="shared" si="38"/>
        <v>0</v>
      </c>
      <c r="FU10" s="9">
        <f t="shared" si="39"/>
        <v>0</v>
      </c>
      <c r="FV10" s="9">
        <f t="shared" si="40"/>
        <v>27.200000000000003</v>
      </c>
      <c r="FW10" s="9">
        <f t="shared" si="41"/>
        <v>5440.0000000000009</v>
      </c>
      <c r="FX10" s="9">
        <f t="shared" si="42"/>
        <v>27.200000000000003</v>
      </c>
      <c r="FY10" s="9">
        <f t="shared" si="43"/>
        <v>5440.0000000000009</v>
      </c>
      <c r="FZ10" s="9">
        <f t="shared" si="44"/>
        <v>13.600000000000001</v>
      </c>
      <c r="GA10" s="9">
        <f t="shared" si="45"/>
        <v>2720.0000000000005</v>
      </c>
      <c r="GB10" s="9">
        <f t="shared" si="46"/>
        <v>0</v>
      </c>
      <c r="GC10" s="9">
        <f t="shared" si="47"/>
        <v>0</v>
      </c>
      <c r="GD10" s="9">
        <f t="shared" si="48"/>
        <v>0</v>
      </c>
      <c r="GE10" s="9">
        <f t="shared" si="49"/>
        <v>0</v>
      </c>
      <c r="GF10" s="9">
        <f t="shared" si="50"/>
        <v>0</v>
      </c>
      <c r="GG10" s="9">
        <f t="shared" si="51"/>
        <v>0</v>
      </c>
      <c r="GH10" s="9">
        <f t="shared" si="52"/>
        <v>68</v>
      </c>
      <c r="GI10" s="9">
        <f t="shared" si="53"/>
        <v>13600</v>
      </c>
      <c r="GJ10" s="130">
        <f t="shared" si="54"/>
        <v>0</v>
      </c>
      <c r="GK10" s="130">
        <f t="shared" si="55"/>
        <v>0</v>
      </c>
      <c r="GL10" s="9">
        <f t="shared" si="56"/>
        <v>0</v>
      </c>
      <c r="GM10" s="9">
        <f t="shared" si="57"/>
        <v>0</v>
      </c>
      <c r="GN10" s="9">
        <f t="shared" si="58"/>
        <v>22.1</v>
      </c>
      <c r="GO10" s="9">
        <f t="shared" si="59"/>
        <v>4420</v>
      </c>
      <c r="GP10" s="9">
        <f t="shared" si="60"/>
        <v>27.200000000000003</v>
      </c>
      <c r="GQ10" s="9">
        <f t="shared" si="61"/>
        <v>5440.0000000000009</v>
      </c>
      <c r="GR10" s="9">
        <f t="shared" si="62"/>
        <v>11.900000000000002</v>
      </c>
      <c r="GS10" s="9">
        <f t="shared" si="63"/>
        <v>2380.0000000000005</v>
      </c>
      <c r="GT10" s="9">
        <f t="shared" si="64"/>
        <v>0</v>
      </c>
      <c r="GU10" s="9">
        <f t="shared" si="65"/>
        <v>0</v>
      </c>
      <c r="GV10" s="9">
        <f t="shared" si="66"/>
        <v>0</v>
      </c>
      <c r="GW10" s="9">
        <f t="shared" si="67"/>
        <v>0</v>
      </c>
      <c r="GX10" s="9">
        <f t="shared" si="68"/>
        <v>0</v>
      </c>
      <c r="GY10" s="9">
        <f t="shared" si="69"/>
        <v>0</v>
      </c>
      <c r="GZ10" s="9">
        <f t="shared" si="70"/>
        <v>59.500000000000007</v>
      </c>
      <c r="HA10" s="9">
        <f t="shared" si="71"/>
        <v>11900.000000000002</v>
      </c>
      <c r="HB10" s="9">
        <f t="shared" si="72"/>
        <v>0</v>
      </c>
      <c r="HC10" s="9">
        <f t="shared" si="73"/>
        <v>0</v>
      </c>
      <c r="HD10" s="9">
        <f t="shared" si="74"/>
        <v>0</v>
      </c>
      <c r="HE10" s="9">
        <f t="shared" si="75"/>
        <v>0</v>
      </c>
      <c r="HF10" s="9">
        <f t="shared" si="76"/>
        <v>91.800000000000011</v>
      </c>
      <c r="HG10" s="9">
        <f t="shared" si="77"/>
        <v>18360.000000000004</v>
      </c>
      <c r="HH10" s="9">
        <f t="shared" si="78"/>
        <v>54.400000000000006</v>
      </c>
      <c r="HI10" s="9">
        <f t="shared" si="79"/>
        <v>10880.000000000002</v>
      </c>
      <c r="HJ10" s="9">
        <f t="shared" si="80"/>
        <v>39.1</v>
      </c>
      <c r="HK10" s="9">
        <f t="shared" si="81"/>
        <v>7820</v>
      </c>
      <c r="HL10" s="9">
        <f t="shared" si="82"/>
        <v>0</v>
      </c>
      <c r="HM10" s="9">
        <f t="shared" si="83"/>
        <v>0</v>
      </c>
      <c r="HN10" s="9">
        <f t="shared" si="84"/>
        <v>0</v>
      </c>
      <c r="HO10" s="9">
        <f t="shared" si="85"/>
        <v>0</v>
      </c>
      <c r="HP10" s="9">
        <f t="shared" si="86"/>
        <v>0</v>
      </c>
      <c r="HQ10" s="9">
        <f t="shared" si="87"/>
        <v>0</v>
      </c>
      <c r="HR10" s="9">
        <f t="shared" si="88"/>
        <v>183.60000000000002</v>
      </c>
      <c r="HS10" s="9">
        <f t="shared" si="89"/>
        <v>36720.000000000007</v>
      </c>
      <c r="HT10" s="9">
        <f t="shared" si="90"/>
        <v>0</v>
      </c>
      <c r="HU10" s="9">
        <f t="shared" si="91"/>
        <v>0</v>
      </c>
      <c r="HV10" s="9">
        <f t="shared" si="92"/>
        <v>0</v>
      </c>
      <c r="HW10" s="9">
        <f t="shared" si="93"/>
        <v>0</v>
      </c>
      <c r="HX10" s="9">
        <f>EA10*11</f>
        <v>18.700000000000003</v>
      </c>
      <c r="HY10" s="9">
        <f t="shared" si="94"/>
        <v>3740.0000000000005</v>
      </c>
      <c r="HZ10" s="9">
        <f t="shared" si="95"/>
        <v>15.3</v>
      </c>
      <c r="IA10" s="9">
        <f t="shared" si="96"/>
        <v>3060</v>
      </c>
      <c r="IB10" s="9">
        <f t="shared" si="97"/>
        <v>13.600000000000001</v>
      </c>
      <c r="IC10" s="9">
        <f t="shared" si="98"/>
        <v>2720.0000000000005</v>
      </c>
      <c r="ID10" s="9">
        <f t="shared" si="99"/>
        <v>0</v>
      </c>
      <c r="IE10" s="9">
        <f t="shared" si="100"/>
        <v>0</v>
      </c>
      <c r="IF10" s="9">
        <f t="shared" si="101"/>
        <v>0</v>
      </c>
      <c r="IG10" s="9">
        <f t="shared" si="102"/>
        <v>0</v>
      </c>
      <c r="IH10" s="9">
        <f t="shared" si="103"/>
        <v>0</v>
      </c>
      <c r="II10" s="9">
        <f t="shared" si="104"/>
        <v>0</v>
      </c>
      <c r="IJ10" s="9">
        <f t="shared" si="105"/>
        <v>45.900000000000006</v>
      </c>
      <c r="IK10" s="9">
        <f t="shared" si="106"/>
        <v>9180.0000000000018</v>
      </c>
      <c r="IL10" s="9">
        <f t="shared" si="107"/>
        <v>0</v>
      </c>
      <c r="IM10" s="9">
        <f t="shared" si="108"/>
        <v>0</v>
      </c>
      <c r="IN10" s="9">
        <f t="shared" si="109"/>
        <v>0</v>
      </c>
      <c r="IO10" s="9">
        <f t="shared" si="110"/>
        <v>0</v>
      </c>
      <c r="IP10" s="9">
        <f t="shared" si="111"/>
        <v>45.900000000000006</v>
      </c>
      <c r="IQ10" s="9">
        <f t="shared" si="112"/>
        <v>9180.0000000000018</v>
      </c>
      <c r="IR10" s="9">
        <f t="shared" si="113"/>
        <v>37.400000000000006</v>
      </c>
      <c r="IS10" s="9">
        <f t="shared" si="114"/>
        <v>7480.0000000000009</v>
      </c>
      <c r="IT10" s="9">
        <f t="shared" si="115"/>
        <v>25.500000000000004</v>
      </c>
      <c r="IU10" s="9">
        <f t="shared" si="116"/>
        <v>5100.0000000000009</v>
      </c>
      <c r="IV10" s="9">
        <f t="shared" si="117"/>
        <v>0</v>
      </c>
      <c r="IW10" s="9">
        <f t="shared" si="118"/>
        <v>0</v>
      </c>
      <c r="IX10" s="9">
        <f t="shared" si="119"/>
        <v>0</v>
      </c>
      <c r="IY10" s="9">
        <f t="shared" si="120"/>
        <v>0</v>
      </c>
      <c r="IZ10" s="9">
        <f t="shared" si="121"/>
        <v>0</v>
      </c>
      <c r="JA10" s="9">
        <f t="shared" si="122"/>
        <v>0</v>
      </c>
      <c r="JB10" s="9">
        <f t="shared" si="123"/>
        <v>107.10000000000001</v>
      </c>
      <c r="JC10" s="9">
        <f t="shared" si="124"/>
        <v>21420</v>
      </c>
      <c r="JD10" s="9">
        <f t="shared" si="125"/>
        <v>0</v>
      </c>
      <c r="JE10" s="9">
        <f t="shared" si="126"/>
        <v>0</v>
      </c>
      <c r="JF10" s="9">
        <f t="shared" si="127"/>
        <v>0</v>
      </c>
      <c r="JG10" s="9">
        <f t="shared" si="128"/>
        <v>0</v>
      </c>
      <c r="JH10" s="9">
        <f t="shared" si="129"/>
        <v>42.500000000000007</v>
      </c>
      <c r="JI10" s="9">
        <f t="shared" si="130"/>
        <v>8500.0000000000018</v>
      </c>
      <c r="JJ10" s="9">
        <f t="shared" si="131"/>
        <v>40.800000000000004</v>
      </c>
      <c r="JK10" s="9">
        <f t="shared" si="132"/>
        <v>8160.0000000000009</v>
      </c>
      <c r="JL10" s="9">
        <f t="shared" si="133"/>
        <v>13.600000000000001</v>
      </c>
      <c r="JM10" s="9">
        <f t="shared" si="134"/>
        <v>2720.0000000000005</v>
      </c>
      <c r="JN10" s="9">
        <f t="shared" si="135"/>
        <v>42.500000000000007</v>
      </c>
      <c r="JO10" s="9">
        <f t="shared" si="136"/>
        <v>8500.0000000000018</v>
      </c>
      <c r="JP10" s="9">
        <f t="shared" si="137"/>
        <v>0</v>
      </c>
      <c r="JQ10" s="9">
        <f t="shared" si="138"/>
        <v>0</v>
      </c>
      <c r="JR10" s="9">
        <f t="shared" si="139"/>
        <v>0</v>
      </c>
      <c r="JS10" s="9">
        <f t="shared" si="140"/>
        <v>0</v>
      </c>
      <c r="JT10" s="9">
        <f t="shared" si="141"/>
        <v>95.200000000000017</v>
      </c>
      <c r="JU10" s="9">
        <f t="shared" si="142"/>
        <v>19040.000000000004</v>
      </c>
      <c r="JV10" s="9">
        <f t="shared" si="143"/>
        <v>0</v>
      </c>
      <c r="JW10" s="9">
        <f t="shared" si="144"/>
        <v>0</v>
      </c>
      <c r="JX10" s="9">
        <f t="shared" si="145"/>
        <v>0</v>
      </c>
      <c r="JY10" s="9">
        <f t="shared" si="146"/>
        <v>0</v>
      </c>
      <c r="JZ10" s="9">
        <f t="shared" si="147"/>
        <v>22.1</v>
      </c>
      <c r="KA10" s="9">
        <f t="shared" si="148"/>
        <v>4420</v>
      </c>
      <c r="KB10" s="9">
        <f t="shared" si="149"/>
        <v>13.600000000000001</v>
      </c>
      <c r="KC10" s="9">
        <f t="shared" si="150"/>
        <v>2720.0000000000005</v>
      </c>
      <c r="KD10" s="9">
        <f t="shared" si="151"/>
        <v>8.5</v>
      </c>
      <c r="KE10" s="9">
        <f t="shared" si="152"/>
        <v>1700</v>
      </c>
      <c r="KF10" s="9">
        <f t="shared" si="153"/>
        <v>0</v>
      </c>
      <c r="KG10" s="9">
        <f t="shared" si="154"/>
        <v>0</v>
      </c>
      <c r="KH10" s="9">
        <f t="shared" si="155"/>
        <v>0</v>
      </c>
      <c r="KI10" s="9">
        <f t="shared" si="156"/>
        <v>0</v>
      </c>
      <c r="KJ10" s="9">
        <f t="shared" si="157"/>
        <v>0</v>
      </c>
      <c r="KK10" s="9">
        <f t="shared" si="158"/>
        <v>0</v>
      </c>
      <c r="KL10" s="9">
        <f t="shared" si="159"/>
        <v>44.2</v>
      </c>
      <c r="KM10" s="9">
        <f t="shared" si="160"/>
        <v>8840</v>
      </c>
      <c r="KN10" s="9">
        <f t="shared" si="161"/>
        <v>0</v>
      </c>
      <c r="KO10" s="9">
        <f t="shared" si="162"/>
        <v>0</v>
      </c>
      <c r="KP10" s="9">
        <f t="shared" si="163"/>
        <v>0</v>
      </c>
      <c r="KQ10" s="9">
        <f t="shared" si="164"/>
        <v>0</v>
      </c>
      <c r="KR10" s="9">
        <f t="shared" si="165"/>
        <v>17</v>
      </c>
      <c r="KS10" s="9">
        <f t="shared" si="166"/>
        <v>3400</v>
      </c>
      <c r="KT10" s="9">
        <f t="shared" si="167"/>
        <v>23.800000000000004</v>
      </c>
      <c r="KU10" s="9">
        <f t="shared" si="168"/>
        <v>4760.0000000000009</v>
      </c>
      <c r="KV10" s="9">
        <f t="shared" si="169"/>
        <v>10.200000000000001</v>
      </c>
      <c r="KW10" s="9">
        <f t="shared" si="170"/>
        <v>2040.0000000000002</v>
      </c>
      <c r="KX10" s="9">
        <f t="shared" si="171"/>
        <v>0</v>
      </c>
      <c r="KY10" s="9">
        <f t="shared" si="172"/>
        <v>0</v>
      </c>
      <c r="KZ10" s="9">
        <f t="shared" si="173"/>
        <v>0</v>
      </c>
      <c r="LA10" s="9">
        <f t="shared" si="174"/>
        <v>0</v>
      </c>
      <c r="LB10" s="9">
        <f t="shared" si="175"/>
        <v>0</v>
      </c>
      <c r="LC10" s="9">
        <f t="shared" si="176"/>
        <v>0</v>
      </c>
      <c r="LD10" s="9">
        <f t="shared" si="177"/>
        <v>49.300000000000004</v>
      </c>
      <c r="LE10" s="9">
        <f t="shared" si="178"/>
        <v>9860</v>
      </c>
      <c r="LF10" s="9">
        <f t="shared" si="179"/>
        <v>0</v>
      </c>
      <c r="LG10" s="9">
        <f t="shared" si="180"/>
        <v>0</v>
      </c>
      <c r="LH10" s="9">
        <f t="shared" si="181"/>
        <v>0</v>
      </c>
      <c r="LI10" s="9">
        <f t="shared" si="319"/>
        <v>9860</v>
      </c>
      <c r="LJ10" s="9">
        <f t="shared" si="182"/>
        <v>47.600000000000009</v>
      </c>
      <c r="LK10" s="9">
        <f t="shared" si="183"/>
        <v>9520.0000000000018</v>
      </c>
      <c r="LL10" s="9">
        <f t="shared" si="184"/>
        <v>71.400000000000006</v>
      </c>
      <c r="LM10" s="9">
        <f t="shared" si="185"/>
        <v>14280.000000000002</v>
      </c>
      <c r="LN10" s="9">
        <f t="shared" si="186"/>
        <v>6.8000000000000007</v>
      </c>
      <c r="LO10" s="9">
        <f t="shared" si="187"/>
        <v>1360.0000000000002</v>
      </c>
      <c r="LP10" s="9">
        <f t="shared" si="188"/>
        <v>0</v>
      </c>
      <c r="LQ10" s="9">
        <f t="shared" si="189"/>
        <v>0</v>
      </c>
      <c r="LR10" s="9">
        <f t="shared" si="190"/>
        <v>0</v>
      </c>
      <c r="LS10" s="9">
        <f t="shared" si="191"/>
        <v>0</v>
      </c>
      <c r="LT10" s="9">
        <f t="shared" si="192"/>
        <v>0</v>
      </c>
      <c r="LU10" s="9">
        <f t="shared" si="193"/>
        <v>0</v>
      </c>
      <c r="LV10" s="9">
        <f t="shared" si="194"/>
        <v>125.80000000000001</v>
      </c>
      <c r="LW10" s="9">
        <f t="shared" si="195"/>
        <v>25160.000000000004</v>
      </c>
      <c r="LX10" s="9">
        <f t="shared" si="196"/>
        <v>0</v>
      </c>
      <c r="LY10" s="9">
        <f t="shared" si="197"/>
        <v>0</v>
      </c>
      <c r="LZ10" s="9">
        <f t="shared" si="198"/>
        <v>0</v>
      </c>
      <c r="MA10" s="9">
        <f t="shared" si="199"/>
        <v>0</v>
      </c>
      <c r="MB10" s="9">
        <f t="shared" si="200"/>
        <v>102.00000000000001</v>
      </c>
      <c r="MC10" s="9">
        <f t="shared" si="201"/>
        <v>20400.000000000004</v>
      </c>
      <c r="MD10" s="9">
        <f t="shared" si="202"/>
        <v>124.10000000000001</v>
      </c>
      <c r="ME10" s="9">
        <f t="shared" si="203"/>
        <v>24820</v>
      </c>
      <c r="MF10" s="9">
        <f t="shared" si="204"/>
        <v>40.800000000000004</v>
      </c>
      <c r="MG10" s="9">
        <f t="shared" si="205"/>
        <v>8160.0000000000009</v>
      </c>
      <c r="MH10" s="9">
        <f t="shared" si="206"/>
        <v>0</v>
      </c>
      <c r="MI10" s="9">
        <f t="shared" si="207"/>
        <v>0</v>
      </c>
      <c r="MJ10" s="9">
        <f t="shared" si="208"/>
        <v>0</v>
      </c>
      <c r="MK10" s="9">
        <f t="shared" si="209"/>
        <v>0</v>
      </c>
      <c r="ML10" s="9">
        <f t="shared" si="210"/>
        <v>0</v>
      </c>
      <c r="MM10" s="9">
        <f t="shared" si="211"/>
        <v>0</v>
      </c>
      <c r="MN10" s="9">
        <f t="shared" si="212"/>
        <v>265.20000000000005</v>
      </c>
      <c r="MO10" s="9">
        <f t="shared" si="213"/>
        <v>53040.000000000007</v>
      </c>
      <c r="MP10" s="9">
        <f t="shared" si="214"/>
        <v>0</v>
      </c>
      <c r="MQ10" s="9">
        <f t="shared" si="215"/>
        <v>0</v>
      </c>
      <c r="MR10" s="9">
        <f t="shared" si="216"/>
        <v>0</v>
      </c>
      <c r="MS10" s="9">
        <f t="shared" si="320"/>
        <v>53040.000000000007</v>
      </c>
      <c r="MT10" s="9">
        <f t="shared" si="217"/>
        <v>73.100000000000009</v>
      </c>
      <c r="MU10" s="9">
        <f t="shared" si="218"/>
        <v>14620.000000000002</v>
      </c>
      <c r="MV10" s="9">
        <f t="shared" si="219"/>
        <v>68</v>
      </c>
      <c r="MW10" s="9">
        <f t="shared" si="220"/>
        <v>13600</v>
      </c>
      <c r="MX10" s="9">
        <f t="shared" si="221"/>
        <v>25.500000000000004</v>
      </c>
      <c r="MY10" s="9">
        <f t="shared" si="222"/>
        <v>5100.0000000000009</v>
      </c>
      <c r="MZ10" s="9">
        <f t="shared" si="223"/>
        <v>0</v>
      </c>
      <c r="NA10" s="9">
        <f t="shared" si="224"/>
        <v>0</v>
      </c>
      <c r="NB10" s="9">
        <f t="shared" si="225"/>
        <v>0</v>
      </c>
      <c r="NC10" s="9">
        <f t="shared" si="226"/>
        <v>0</v>
      </c>
      <c r="ND10" s="9">
        <f t="shared" si="227"/>
        <v>0</v>
      </c>
      <c r="NE10" s="9">
        <f t="shared" si="228"/>
        <v>0</v>
      </c>
      <c r="NF10" s="9">
        <f t="shared" si="229"/>
        <v>163.20000000000002</v>
      </c>
      <c r="NG10" s="9">
        <f t="shared" si="230"/>
        <v>32640.000000000004</v>
      </c>
      <c r="NH10" s="9">
        <f t="shared" si="231"/>
        <v>0</v>
      </c>
      <c r="NI10" s="9">
        <f t="shared" si="232"/>
        <v>0</v>
      </c>
      <c r="NJ10" s="9">
        <f t="shared" si="233"/>
        <v>0</v>
      </c>
      <c r="NK10" s="9">
        <f t="shared" si="234"/>
        <v>0</v>
      </c>
      <c r="NL10" s="9">
        <f t="shared" si="235"/>
        <v>74.800000000000011</v>
      </c>
      <c r="NM10" s="9">
        <f t="shared" si="236"/>
        <v>14960.000000000002</v>
      </c>
      <c r="NN10" s="9">
        <f t="shared" si="237"/>
        <v>81.600000000000009</v>
      </c>
      <c r="NO10" s="9">
        <f t="shared" si="238"/>
        <v>16320.000000000002</v>
      </c>
      <c r="NP10" s="9">
        <f t="shared" si="239"/>
        <v>37.400000000000006</v>
      </c>
      <c r="NQ10" s="9">
        <f t="shared" si="240"/>
        <v>7480.0000000000009</v>
      </c>
      <c r="NR10" s="9">
        <f t="shared" si="241"/>
        <v>0</v>
      </c>
      <c r="NS10" s="9">
        <f t="shared" si="242"/>
        <v>0</v>
      </c>
      <c r="NT10" s="9">
        <f t="shared" si="243"/>
        <v>0</v>
      </c>
      <c r="NU10" s="9">
        <f t="shared" si="244"/>
        <v>0</v>
      </c>
      <c r="NV10" s="9">
        <f t="shared" si="245"/>
        <v>0</v>
      </c>
      <c r="NW10" s="9">
        <f t="shared" si="246"/>
        <v>0</v>
      </c>
      <c r="NX10" s="9">
        <f t="shared" si="247"/>
        <v>190.40000000000003</v>
      </c>
      <c r="NY10" s="9">
        <f t="shared" si="248"/>
        <v>38080.000000000007</v>
      </c>
      <c r="NZ10" s="9">
        <f t="shared" si="249"/>
        <v>0</v>
      </c>
      <c r="OA10" s="9">
        <f t="shared" si="250"/>
        <v>0</v>
      </c>
      <c r="OB10" s="9">
        <f t="shared" si="251"/>
        <v>0</v>
      </c>
      <c r="OC10" s="9">
        <f t="shared" si="321"/>
        <v>38080.000000000007</v>
      </c>
      <c r="OD10" s="9">
        <f t="shared" si="252"/>
        <v>23.800000000000004</v>
      </c>
      <c r="OE10" s="9">
        <f t="shared" si="253"/>
        <v>4760.0000000000009</v>
      </c>
      <c r="OF10" s="9">
        <f t="shared" si="254"/>
        <v>20.400000000000002</v>
      </c>
      <c r="OG10" s="9">
        <f t="shared" si="255"/>
        <v>4080.0000000000005</v>
      </c>
      <c r="OH10" s="9">
        <f t="shared" si="256"/>
        <v>10.200000000000001</v>
      </c>
      <c r="OI10" s="9">
        <f t="shared" si="257"/>
        <v>2040.0000000000002</v>
      </c>
      <c r="OJ10" s="9">
        <f t="shared" si="258"/>
        <v>0</v>
      </c>
      <c r="OK10" s="9">
        <f t="shared" si="259"/>
        <v>0</v>
      </c>
      <c r="OL10" s="9">
        <f t="shared" si="260"/>
        <v>0</v>
      </c>
      <c r="OM10" s="9">
        <f t="shared" si="261"/>
        <v>0</v>
      </c>
      <c r="ON10" s="9">
        <f t="shared" si="262"/>
        <v>0</v>
      </c>
      <c r="OO10" s="9">
        <f t="shared" si="263"/>
        <v>0</v>
      </c>
      <c r="OP10" s="9">
        <f t="shared" si="264"/>
        <v>54.400000000000006</v>
      </c>
      <c r="OQ10" s="9">
        <f t="shared" si="265"/>
        <v>10880.000000000002</v>
      </c>
      <c r="OR10" s="9">
        <f t="shared" si="266"/>
        <v>0</v>
      </c>
      <c r="OS10" s="9">
        <f t="shared" si="267"/>
        <v>0</v>
      </c>
      <c r="OT10" s="9">
        <f t="shared" si="322"/>
        <v>54.400000000000006</v>
      </c>
      <c r="OU10" s="9">
        <f t="shared" si="268"/>
        <v>10880.000000000002</v>
      </c>
      <c r="OV10" s="9">
        <f t="shared" si="269"/>
        <v>78.2</v>
      </c>
      <c r="OW10" s="9">
        <f t="shared" si="270"/>
        <v>15640</v>
      </c>
      <c r="OX10" s="9">
        <f t="shared" si="271"/>
        <v>47.600000000000009</v>
      </c>
      <c r="OY10" s="9">
        <f t="shared" si="272"/>
        <v>9520.0000000000018</v>
      </c>
      <c r="OZ10" s="9">
        <f t="shared" si="273"/>
        <v>61.2</v>
      </c>
      <c r="PA10" s="9">
        <f t="shared" si="274"/>
        <v>12240</v>
      </c>
      <c r="PB10" s="9">
        <f t="shared" si="275"/>
        <v>0</v>
      </c>
      <c r="PC10" s="9">
        <f t="shared" si="276"/>
        <v>0</v>
      </c>
      <c r="PD10" s="9">
        <f t="shared" si="277"/>
        <v>0</v>
      </c>
      <c r="PE10" s="9">
        <f t="shared" si="278"/>
        <v>0</v>
      </c>
      <c r="PF10" s="9">
        <f t="shared" si="279"/>
        <v>0</v>
      </c>
      <c r="PG10" s="9">
        <f t="shared" si="280"/>
        <v>0</v>
      </c>
      <c r="PH10" s="9">
        <f t="shared" si="281"/>
        <v>185.3</v>
      </c>
      <c r="PI10" s="9">
        <f t="shared" si="282"/>
        <v>37060</v>
      </c>
      <c r="PJ10" s="9">
        <f t="shared" si="283"/>
        <v>0</v>
      </c>
      <c r="PK10" s="9">
        <f t="shared" si="284"/>
        <v>0</v>
      </c>
      <c r="PL10" s="9">
        <f t="shared" si="285"/>
        <v>0</v>
      </c>
      <c r="PM10" s="9">
        <f t="shared" si="323"/>
        <v>37060</v>
      </c>
      <c r="PN10" s="9">
        <f t="shared" si="286"/>
        <v>22.1</v>
      </c>
      <c r="PO10" s="9">
        <f t="shared" si="287"/>
        <v>4420</v>
      </c>
      <c r="PP10" s="9">
        <f t="shared" si="288"/>
        <v>22.1</v>
      </c>
      <c r="PQ10" s="9">
        <f t="shared" si="289"/>
        <v>4420</v>
      </c>
      <c r="PR10" s="9">
        <f t="shared" si="290"/>
        <v>10.200000000000001</v>
      </c>
      <c r="PS10" s="9">
        <f t="shared" si="291"/>
        <v>2040.0000000000002</v>
      </c>
      <c r="PT10" s="9">
        <f t="shared" si="292"/>
        <v>0</v>
      </c>
      <c r="PU10" s="9">
        <f t="shared" si="293"/>
        <v>0</v>
      </c>
      <c r="PV10" s="9">
        <f t="shared" si="294"/>
        <v>0</v>
      </c>
      <c r="PW10" s="9">
        <f t="shared" si="295"/>
        <v>0</v>
      </c>
      <c r="PX10" s="9">
        <f t="shared" si="296"/>
        <v>0</v>
      </c>
      <c r="PY10" s="9">
        <f t="shared" si="297"/>
        <v>0</v>
      </c>
      <c r="PZ10" s="9">
        <f t="shared" si="298"/>
        <v>54.400000000000006</v>
      </c>
      <c r="QA10" s="9">
        <f t="shared" si="299"/>
        <v>10880.000000000002</v>
      </c>
      <c r="QB10" s="9">
        <f t="shared" si="300"/>
        <v>0</v>
      </c>
      <c r="QC10" s="9">
        <f t="shared" si="301"/>
        <v>0</v>
      </c>
      <c r="QD10" s="9">
        <f t="shared" si="302"/>
        <v>0</v>
      </c>
      <c r="QE10" s="9">
        <f t="shared" si="324"/>
        <v>10880.000000000002</v>
      </c>
      <c r="QF10" s="9">
        <f t="shared" si="303"/>
        <v>120.70000000000002</v>
      </c>
      <c r="QG10" s="9">
        <f t="shared" si="304"/>
        <v>24140.000000000004</v>
      </c>
      <c r="QH10" s="9">
        <f t="shared" si="305"/>
        <v>0</v>
      </c>
      <c r="QI10" s="9">
        <f t="shared" si="306"/>
        <v>0</v>
      </c>
      <c r="QJ10" s="9">
        <f t="shared" si="307"/>
        <v>0</v>
      </c>
      <c r="QK10" s="9">
        <f t="shared" si="308"/>
        <v>0</v>
      </c>
      <c r="QL10" s="24">
        <f t="shared" si="309"/>
        <v>54.400000000000006</v>
      </c>
      <c r="QM10" s="24">
        <f t="shared" si="310"/>
        <v>159800</v>
      </c>
    </row>
    <row r="11" spans="1:456" s="5" customFormat="1" ht="18.75" customHeight="1" x14ac:dyDescent="0.25">
      <c r="A11" s="7" t="s">
        <v>43</v>
      </c>
      <c r="B11" s="3" t="s">
        <v>3</v>
      </c>
      <c r="C11" s="9">
        <v>50</v>
      </c>
      <c r="D11" s="9"/>
      <c r="E11" s="9"/>
      <c r="F11" s="9"/>
      <c r="G11" s="9"/>
      <c r="H11" s="9"/>
      <c r="I11" s="9"/>
      <c r="J11" s="9">
        <v>20</v>
      </c>
      <c r="K11" s="9">
        <v>171.9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>
        <v>25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>
        <v>63</v>
      </c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>
        <v>90</v>
      </c>
      <c r="CG11" s="9">
        <v>20</v>
      </c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>
        <v>25</v>
      </c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>
        <v>90</v>
      </c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>
        <f t="shared" si="0"/>
        <v>0</v>
      </c>
      <c r="DZ11" s="9">
        <f t="shared" si="1"/>
        <v>0</v>
      </c>
      <c r="EA11" s="9">
        <f t="shared" si="311"/>
        <v>0</v>
      </c>
      <c r="EB11" s="9">
        <f t="shared" si="2"/>
        <v>0</v>
      </c>
      <c r="EC11" s="9">
        <f t="shared" si="3"/>
        <v>0.50490000000000002</v>
      </c>
      <c r="ED11" s="9">
        <f t="shared" si="4"/>
        <v>25.245000000000001</v>
      </c>
      <c r="EE11" s="9">
        <f t="shared" si="312"/>
        <v>8.5832999999999995</v>
      </c>
      <c r="EF11" s="9">
        <f t="shared" si="5"/>
        <v>429.16499999999996</v>
      </c>
      <c r="EG11" s="9">
        <f t="shared" si="313"/>
        <v>0.50490000000000002</v>
      </c>
      <c r="EH11" s="9">
        <f t="shared" si="314"/>
        <v>25.245000000000001</v>
      </c>
      <c r="EI11" s="7" t="s">
        <v>43</v>
      </c>
      <c r="EJ11" s="9">
        <f t="shared" si="6"/>
        <v>8.5832999999999995</v>
      </c>
      <c r="EK11" s="9">
        <f t="shared" si="7"/>
        <v>429.16499999999996</v>
      </c>
      <c r="EL11" s="9">
        <f t="shared" si="315"/>
        <v>0</v>
      </c>
      <c r="EM11" s="9">
        <f t="shared" si="316"/>
        <v>0</v>
      </c>
      <c r="EN11" s="9">
        <f t="shared" si="317"/>
        <v>0</v>
      </c>
      <c r="EO11" s="9">
        <f t="shared" si="8"/>
        <v>0</v>
      </c>
      <c r="EP11" s="9">
        <f t="shared" si="318"/>
        <v>0</v>
      </c>
      <c r="EQ11" s="9">
        <f t="shared" si="9"/>
        <v>0</v>
      </c>
      <c r="ER11" s="9">
        <f t="shared" si="10"/>
        <v>308.99879999999996</v>
      </c>
      <c r="ES11" s="9">
        <f t="shared" si="11"/>
        <v>15449.939999999999</v>
      </c>
      <c r="ET11" s="9">
        <f t="shared" si="12"/>
        <v>411.99839999999995</v>
      </c>
      <c r="EU11" s="9">
        <f t="shared" si="13"/>
        <v>20599.919999999998</v>
      </c>
      <c r="EV11" s="9">
        <f t="shared" si="14"/>
        <v>171.666</v>
      </c>
      <c r="EW11" s="9">
        <f t="shared" si="15"/>
        <v>8583.2999999999993</v>
      </c>
      <c r="EX11" s="9">
        <f t="shared" si="16"/>
        <v>0</v>
      </c>
      <c r="EY11" s="9">
        <f t="shared" si="17"/>
        <v>0</v>
      </c>
      <c r="EZ11" s="9">
        <f t="shared" si="18"/>
        <v>892.66319999999996</v>
      </c>
      <c r="FA11" s="9">
        <f t="shared" si="19"/>
        <v>44633.159999999996</v>
      </c>
      <c r="FB11" s="9">
        <f t="shared" si="20"/>
        <v>892.66319999999996</v>
      </c>
      <c r="FC11" s="9">
        <f t="shared" si="21"/>
        <v>44633.159999999996</v>
      </c>
      <c r="FD11" s="9">
        <f t="shared" si="22"/>
        <v>0</v>
      </c>
      <c r="FE11" s="9">
        <f t="shared" si="23"/>
        <v>0</v>
      </c>
      <c r="FF11" s="9">
        <f t="shared" si="24"/>
        <v>0</v>
      </c>
      <c r="FG11" s="9">
        <f t="shared" si="25"/>
        <v>0</v>
      </c>
      <c r="FH11" s="9">
        <f t="shared" si="26"/>
        <v>0</v>
      </c>
      <c r="FI11" s="9">
        <f t="shared" si="27"/>
        <v>0</v>
      </c>
      <c r="FJ11" s="9">
        <f t="shared" si="28"/>
        <v>34.333199999999998</v>
      </c>
      <c r="FK11" s="9">
        <f t="shared" si="29"/>
        <v>1716.6599999999999</v>
      </c>
      <c r="FL11" s="9">
        <f t="shared" si="30"/>
        <v>51.499799999999993</v>
      </c>
      <c r="FM11" s="9">
        <f t="shared" si="31"/>
        <v>2574.9899999999998</v>
      </c>
      <c r="FN11" s="9">
        <f t="shared" si="32"/>
        <v>68.666399999999996</v>
      </c>
      <c r="FO11" s="9">
        <f t="shared" si="33"/>
        <v>3433.3199999999997</v>
      </c>
      <c r="FP11" s="9">
        <f t="shared" si="34"/>
        <v>0</v>
      </c>
      <c r="FQ11" s="9">
        <f t="shared" si="35"/>
        <v>0</v>
      </c>
      <c r="FR11" s="9">
        <f t="shared" si="36"/>
        <v>128.74949999999998</v>
      </c>
      <c r="FS11" s="9">
        <f t="shared" si="37"/>
        <v>6437.4749999999995</v>
      </c>
      <c r="FT11" s="9">
        <f t="shared" si="38"/>
        <v>128.74949999999998</v>
      </c>
      <c r="FU11" s="9">
        <f t="shared" si="39"/>
        <v>6437.4749999999995</v>
      </c>
      <c r="FV11" s="9">
        <f t="shared" si="40"/>
        <v>0</v>
      </c>
      <c r="FW11" s="9">
        <f t="shared" si="41"/>
        <v>0</v>
      </c>
      <c r="FX11" s="9">
        <f t="shared" si="42"/>
        <v>0</v>
      </c>
      <c r="FY11" s="9">
        <f t="shared" si="43"/>
        <v>0</v>
      </c>
      <c r="FZ11" s="9">
        <f t="shared" si="44"/>
        <v>0</v>
      </c>
      <c r="GA11" s="9">
        <f t="shared" si="45"/>
        <v>0</v>
      </c>
      <c r="GB11" s="9">
        <f t="shared" si="46"/>
        <v>137.33279999999999</v>
      </c>
      <c r="GC11" s="9">
        <f t="shared" si="47"/>
        <v>6866.6399999999994</v>
      </c>
      <c r="GD11" s="9">
        <f t="shared" si="48"/>
        <v>137.33279999999999</v>
      </c>
      <c r="GE11" s="9">
        <f t="shared" si="49"/>
        <v>6866.6399999999994</v>
      </c>
      <c r="GF11" s="9">
        <f t="shared" si="50"/>
        <v>68.666399999999996</v>
      </c>
      <c r="GG11" s="9">
        <f t="shared" si="51"/>
        <v>3433.3199999999997</v>
      </c>
      <c r="GH11" s="9">
        <f t="shared" si="52"/>
        <v>0</v>
      </c>
      <c r="GI11" s="9">
        <f t="shared" si="53"/>
        <v>0</v>
      </c>
      <c r="GJ11" s="130">
        <f t="shared" si="54"/>
        <v>343.33199999999999</v>
      </c>
      <c r="GK11" s="130">
        <f t="shared" si="55"/>
        <v>17166.599999999999</v>
      </c>
      <c r="GL11" s="9">
        <f t="shared" si="56"/>
        <v>343.33199999999999</v>
      </c>
      <c r="GM11" s="9">
        <f t="shared" si="57"/>
        <v>17166.599999999999</v>
      </c>
      <c r="GN11" s="9">
        <f t="shared" si="58"/>
        <v>0</v>
      </c>
      <c r="GO11" s="9">
        <f t="shared" si="59"/>
        <v>0</v>
      </c>
      <c r="GP11" s="9">
        <f t="shared" si="60"/>
        <v>0</v>
      </c>
      <c r="GQ11" s="9">
        <f t="shared" si="61"/>
        <v>0</v>
      </c>
      <c r="GR11" s="9">
        <f t="shared" si="62"/>
        <v>0</v>
      </c>
      <c r="GS11" s="9">
        <f t="shared" si="63"/>
        <v>0</v>
      </c>
      <c r="GT11" s="9">
        <f t="shared" si="64"/>
        <v>111.5829</v>
      </c>
      <c r="GU11" s="9">
        <f t="shared" si="65"/>
        <v>5579.1449999999995</v>
      </c>
      <c r="GV11" s="9">
        <f t="shared" si="66"/>
        <v>137.33279999999999</v>
      </c>
      <c r="GW11" s="9">
        <f t="shared" si="67"/>
        <v>6866.6399999999994</v>
      </c>
      <c r="GX11" s="9">
        <f t="shared" si="68"/>
        <v>60.083099999999995</v>
      </c>
      <c r="GY11" s="9">
        <f t="shared" si="69"/>
        <v>3004.1549999999997</v>
      </c>
      <c r="GZ11" s="9">
        <f t="shared" si="70"/>
        <v>0</v>
      </c>
      <c r="HA11" s="9">
        <f t="shared" si="71"/>
        <v>0</v>
      </c>
      <c r="HB11" s="9">
        <f t="shared" si="72"/>
        <v>300.41550000000001</v>
      </c>
      <c r="HC11" s="9">
        <f t="shared" si="73"/>
        <v>15020.775</v>
      </c>
      <c r="HD11" s="9">
        <f t="shared" si="74"/>
        <v>300.41550000000001</v>
      </c>
      <c r="HE11" s="9">
        <f t="shared" si="75"/>
        <v>15020.775</v>
      </c>
      <c r="HF11" s="9">
        <f t="shared" si="76"/>
        <v>0</v>
      </c>
      <c r="HG11" s="9">
        <f t="shared" si="77"/>
        <v>0</v>
      </c>
      <c r="HH11" s="9">
        <f t="shared" si="78"/>
        <v>0</v>
      </c>
      <c r="HI11" s="9">
        <f t="shared" si="79"/>
        <v>0</v>
      </c>
      <c r="HJ11" s="9">
        <f t="shared" si="80"/>
        <v>0</v>
      </c>
      <c r="HK11" s="9">
        <f t="shared" si="81"/>
        <v>0</v>
      </c>
      <c r="HL11" s="9">
        <f t="shared" si="82"/>
        <v>463.4982</v>
      </c>
      <c r="HM11" s="9">
        <f t="shared" si="83"/>
        <v>23174.91</v>
      </c>
      <c r="HN11" s="9">
        <f t="shared" si="84"/>
        <v>274.66559999999998</v>
      </c>
      <c r="HO11" s="9">
        <f t="shared" si="85"/>
        <v>13733.279999999999</v>
      </c>
      <c r="HP11" s="9">
        <f t="shared" si="86"/>
        <v>197.41589999999999</v>
      </c>
      <c r="HQ11" s="9">
        <f t="shared" si="87"/>
        <v>9870.7950000000001</v>
      </c>
      <c r="HR11" s="9">
        <f t="shared" si="88"/>
        <v>0</v>
      </c>
      <c r="HS11" s="9">
        <f t="shared" si="89"/>
        <v>0</v>
      </c>
      <c r="HT11" s="9">
        <f t="shared" si="90"/>
        <v>926.99639999999999</v>
      </c>
      <c r="HU11" s="9">
        <f t="shared" si="91"/>
        <v>46349.82</v>
      </c>
      <c r="HV11" s="9">
        <f t="shared" si="92"/>
        <v>926.99639999999999</v>
      </c>
      <c r="HW11" s="9">
        <f t="shared" si="93"/>
        <v>46349.82</v>
      </c>
      <c r="HX11" s="9">
        <f t="shared" ref="HX11:HX56" si="325">EA11*11</f>
        <v>0</v>
      </c>
      <c r="HY11" s="9">
        <f t="shared" si="94"/>
        <v>0</v>
      </c>
      <c r="HZ11" s="9">
        <f t="shared" si="95"/>
        <v>0</v>
      </c>
      <c r="IA11" s="9">
        <f t="shared" si="96"/>
        <v>0</v>
      </c>
      <c r="IB11" s="9">
        <f t="shared" si="97"/>
        <v>0</v>
      </c>
      <c r="IC11" s="9">
        <f t="shared" si="98"/>
        <v>0</v>
      </c>
      <c r="ID11" s="9">
        <f t="shared" si="99"/>
        <v>94.416299999999993</v>
      </c>
      <c r="IE11" s="9">
        <f t="shared" si="100"/>
        <v>4720.8149999999996</v>
      </c>
      <c r="IF11" s="9">
        <f t="shared" si="101"/>
        <v>77.24969999999999</v>
      </c>
      <c r="IG11" s="9">
        <f t="shared" si="102"/>
        <v>3862.4849999999997</v>
      </c>
      <c r="IH11" s="9">
        <f t="shared" si="103"/>
        <v>68.666399999999996</v>
      </c>
      <c r="II11" s="9">
        <f t="shared" si="104"/>
        <v>3433.3199999999997</v>
      </c>
      <c r="IJ11" s="9">
        <f t="shared" si="105"/>
        <v>0</v>
      </c>
      <c r="IK11" s="9">
        <f t="shared" si="106"/>
        <v>0</v>
      </c>
      <c r="IL11" s="9">
        <f t="shared" si="107"/>
        <v>231.7491</v>
      </c>
      <c r="IM11" s="9">
        <f t="shared" si="108"/>
        <v>11587.455</v>
      </c>
      <c r="IN11" s="9">
        <f t="shared" si="109"/>
        <v>231.7491</v>
      </c>
      <c r="IO11" s="9">
        <f t="shared" si="110"/>
        <v>11587.455</v>
      </c>
      <c r="IP11" s="9">
        <f t="shared" si="111"/>
        <v>0</v>
      </c>
      <c r="IQ11" s="9">
        <f t="shared" si="112"/>
        <v>0</v>
      </c>
      <c r="IR11" s="9">
        <f t="shared" si="113"/>
        <v>0</v>
      </c>
      <c r="IS11" s="9">
        <f t="shared" si="114"/>
        <v>0</v>
      </c>
      <c r="IT11" s="9">
        <f t="shared" si="115"/>
        <v>0</v>
      </c>
      <c r="IU11" s="9">
        <f t="shared" si="116"/>
        <v>0</v>
      </c>
      <c r="IV11" s="9">
        <f t="shared" si="117"/>
        <v>231.7491</v>
      </c>
      <c r="IW11" s="9">
        <f t="shared" si="118"/>
        <v>11587.455</v>
      </c>
      <c r="IX11" s="9">
        <f t="shared" si="119"/>
        <v>188.83259999999999</v>
      </c>
      <c r="IY11" s="9">
        <f t="shared" si="120"/>
        <v>9441.6299999999992</v>
      </c>
      <c r="IZ11" s="9">
        <f t="shared" si="121"/>
        <v>128.74949999999998</v>
      </c>
      <c r="JA11" s="9">
        <f t="shared" si="122"/>
        <v>6437.4749999999995</v>
      </c>
      <c r="JB11" s="9">
        <f t="shared" si="123"/>
        <v>0</v>
      </c>
      <c r="JC11" s="9">
        <f t="shared" si="124"/>
        <v>0</v>
      </c>
      <c r="JD11" s="9">
        <f t="shared" si="125"/>
        <v>540.74789999999996</v>
      </c>
      <c r="JE11" s="9">
        <f t="shared" si="126"/>
        <v>27037.394999999997</v>
      </c>
      <c r="JF11" s="9">
        <f t="shared" si="127"/>
        <v>540.74789999999996</v>
      </c>
      <c r="JG11" s="9">
        <f t="shared" si="128"/>
        <v>27037.394999999997</v>
      </c>
      <c r="JH11" s="9">
        <f t="shared" si="129"/>
        <v>0</v>
      </c>
      <c r="JI11" s="9">
        <f t="shared" si="130"/>
        <v>0</v>
      </c>
      <c r="JJ11" s="9">
        <f t="shared" si="131"/>
        <v>0</v>
      </c>
      <c r="JK11" s="9">
        <f t="shared" si="132"/>
        <v>0</v>
      </c>
      <c r="JL11" s="9">
        <f t="shared" si="133"/>
        <v>0</v>
      </c>
      <c r="JM11" s="9">
        <f t="shared" si="134"/>
        <v>0</v>
      </c>
      <c r="JN11" s="9">
        <f t="shared" si="135"/>
        <v>0</v>
      </c>
      <c r="JO11" s="9">
        <f t="shared" si="136"/>
        <v>0</v>
      </c>
      <c r="JP11" s="9">
        <f t="shared" si="137"/>
        <v>205.99919999999997</v>
      </c>
      <c r="JQ11" s="9">
        <f t="shared" si="138"/>
        <v>10299.959999999999</v>
      </c>
      <c r="JR11" s="9">
        <f t="shared" si="139"/>
        <v>68.666399999999996</v>
      </c>
      <c r="JS11" s="9">
        <f t="shared" si="140"/>
        <v>3433.3199999999997</v>
      </c>
      <c r="JT11" s="9">
        <f t="shared" si="141"/>
        <v>0</v>
      </c>
      <c r="JU11" s="9">
        <f t="shared" si="142"/>
        <v>0</v>
      </c>
      <c r="JV11" s="9">
        <f t="shared" si="143"/>
        <v>480.66479999999996</v>
      </c>
      <c r="JW11" s="9">
        <f t="shared" si="144"/>
        <v>24033.239999999998</v>
      </c>
      <c r="JX11" s="9">
        <f t="shared" si="145"/>
        <v>480.66479999999996</v>
      </c>
      <c r="JY11" s="9">
        <f t="shared" si="146"/>
        <v>24033.239999999998</v>
      </c>
      <c r="JZ11" s="9">
        <f t="shared" si="147"/>
        <v>0</v>
      </c>
      <c r="KA11" s="9">
        <f t="shared" si="148"/>
        <v>0</v>
      </c>
      <c r="KB11" s="9">
        <f t="shared" si="149"/>
        <v>0</v>
      </c>
      <c r="KC11" s="9">
        <f t="shared" si="150"/>
        <v>0</v>
      </c>
      <c r="KD11" s="9">
        <f t="shared" si="151"/>
        <v>0</v>
      </c>
      <c r="KE11" s="9">
        <f t="shared" si="152"/>
        <v>0</v>
      </c>
      <c r="KF11" s="9">
        <f t="shared" si="153"/>
        <v>111.5829</v>
      </c>
      <c r="KG11" s="9">
        <f t="shared" si="154"/>
        <v>5579.1449999999995</v>
      </c>
      <c r="KH11" s="9">
        <f t="shared" si="155"/>
        <v>68.666399999999996</v>
      </c>
      <c r="KI11" s="9">
        <f t="shared" si="156"/>
        <v>3433.3199999999997</v>
      </c>
      <c r="KJ11" s="9">
        <f t="shared" si="157"/>
        <v>42.916499999999999</v>
      </c>
      <c r="KK11" s="9">
        <f t="shared" si="158"/>
        <v>2145.8249999999998</v>
      </c>
      <c r="KL11" s="9">
        <f t="shared" si="159"/>
        <v>0</v>
      </c>
      <c r="KM11" s="9">
        <f t="shared" si="160"/>
        <v>0</v>
      </c>
      <c r="KN11" s="9">
        <f t="shared" si="161"/>
        <v>223.16579999999999</v>
      </c>
      <c r="KO11" s="9">
        <f t="shared" si="162"/>
        <v>11158.289999999999</v>
      </c>
      <c r="KP11" s="9">
        <f t="shared" si="163"/>
        <v>223.16579999999999</v>
      </c>
      <c r="KQ11" s="9">
        <f t="shared" si="164"/>
        <v>11158.289999999999</v>
      </c>
      <c r="KR11" s="9">
        <f t="shared" si="165"/>
        <v>0</v>
      </c>
      <c r="KS11" s="9">
        <f t="shared" si="166"/>
        <v>0</v>
      </c>
      <c r="KT11" s="9">
        <f t="shared" si="167"/>
        <v>0</v>
      </c>
      <c r="KU11" s="9">
        <f t="shared" si="168"/>
        <v>0</v>
      </c>
      <c r="KV11" s="9">
        <f t="shared" si="169"/>
        <v>0</v>
      </c>
      <c r="KW11" s="9">
        <f t="shared" si="170"/>
        <v>0</v>
      </c>
      <c r="KX11" s="9">
        <f t="shared" si="171"/>
        <v>85.832999999999998</v>
      </c>
      <c r="KY11" s="9">
        <f t="shared" si="172"/>
        <v>4291.6499999999996</v>
      </c>
      <c r="KZ11" s="9">
        <f t="shared" si="173"/>
        <v>120.16619999999999</v>
      </c>
      <c r="LA11" s="9">
        <f t="shared" si="174"/>
        <v>6008.3099999999995</v>
      </c>
      <c r="LB11" s="9">
        <f t="shared" si="175"/>
        <v>51.499799999999993</v>
      </c>
      <c r="LC11" s="9">
        <f t="shared" si="176"/>
        <v>2574.9899999999998</v>
      </c>
      <c r="LD11" s="9">
        <f t="shared" si="177"/>
        <v>0</v>
      </c>
      <c r="LE11" s="9">
        <f t="shared" si="178"/>
        <v>0</v>
      </c>
      <c r="LF11" s="9">
        <f t="shared" si="179"/>
        <v>248.91569999999999</v>
      </c>
      <c r="LG11" s="9">
        <f t="shared" si="180"/>
        <v>12445.785</v>
      </c>
      <c r="LH11" s="9">
        <f t="shared" si="181"/>
        <v>248.91569999999999</v>
      </c>
      <c r="LI11" s="9">
        <f t="shared" si="319"/>
        <v>12445.785</v>
      </c>
      <c r="LJ11" s="9">
        <f t="shared" si="182"/>
        <v>0</v>
      </c>
      <c r="LK11" s="9">
        <f t="shared" si="183"/>
        <v>0</v>
      </c>
      <c r="LL11" s="9">
        <f t="shared" si="184"/>
        <v>0</v>
      </c>
      <c r="LM11" s="9">
        <f t="shared" si="185"/>
        <v>0</v>
      </c>
      <c r="LN11" s="9">
        <f t="shared" si="186"/>
        <v>0</v>
      </c>
      <c r="LO11" s="9">
        <f t="shared" si="187"/>
        <v>0</v>
      </c>
      <c r="LP11" s="9">
        <f t="shared" si="188"/>
        <v>240.33239999999998</v>
      </c>
      <c r="LQ11" s="9">
        <f t="shared" si="189"/>
        <v>12016.619999999999</v>
      </c>
      <c r="LR11" s="9">
        <f t="shared" si="190"/>
        <v>360.49859999999995</v>
      </c>
      <c r="LS11" s="9">
        <f t="shared" si="191"/>
        <v>18024.929999999997</v>
      </c>
      <c r="LT11" s="9">
        <f t="shared" si="192"/>
        <v>34.333199999999998</v>
      </c>
      <c r="LU11" s="9">
        <f t="shared" si="193"/>
        <v>1716.6599999999999</v>
      </c>
      <c r="LV11" s="9">
        <f t="shared" si="194"/>
        <v>0</v>
      </c>
      <c r="LW11" s="9">
        <f t="shared" si="195"/>
        <v>0</v>
      </c>
      <c r="LX11" s="9">
        <f t="shared" si="196"/>
        <v>635.16419999999994</v>
      </c>
      <c r="LY11" s="9">
        <f t="shared" si="197"/>
        <v>31758.209999999995</v>
      </c>
      <c r="LZ11" s="9">
        <f t="shared" si="198"/>
        <v>635.16419999999994</v>
      </c>
      <c r="MA11" s="9">
        <f t="shared" si="199"/>
        <v>31758.209999999995</v>
      </c>
      <c r="MB11" s="9">
        <f t="shared" si="200"/>
        <v>0</v>
      </c>
      <c r="MC11" s="9">
        <f t="shared" si="201"/>
        <v>0</v>
      </c>
      <c r="MD11" s="9">
        <f t="shared" si="202"/>
        <v>0</v>
      </c>
      <c r="ME11" s="9">
        <f t="shared" si="203"/>
        <v>0</v>
      </c>
      <c r="MF11" s="9">
        <f t="shared" si="204"/>
        <v>0</v>
      </c>
      <c r="MG11" s="9">
        <f t="shared" si="205"/>
        <v>0</v>
      </c>
      <c r="MH11" s="9">
        <f t="shared" si="206"/>
        <v>514.99799999999993</v>
      </c>
      <c r="MI11" s="9">
        <f t="shared" si="207"/>
        <v>25749.899999999998</v>
      </c>
      <c r="MJ11" s="9">
        <f t="shared" si="208"/>
        <v>626.58089999999993</v>
      </c>
      <c r="MK11" s="9">
        <f t="shared" si="209"/>
        <v>31329.044999999998</v>
      </c>
      <c r="ML11" s="9">
        <f t="shared" si="210"/>
        <v>205.99919999999997</v>
      </c>
      <c r="MM11" s="9">
        <f t="shared" si="211"/>
        <v>10299.959999999999</v>
      </c>
      <c r="MN11" s="9">
        <f t="shared" si="212"/>
        <v>0</v>
      </c>
      <c r="MO11" s="9">
        <f t="shared" si="213"/>
        <v>0</v>
      </c>
      <c r="MP11" s="9">
        <f t="shared" si="214"/>
        <v>1338.9947999999999</v>
      </c>
      <c r="MQ11" s="9">
        <f t="shared" si="215"/>
        <v>66949.739999999991</v>
      </c>
      <c r="MR11" s="9">
        <f t="shared" si="216"/>
        <v>1338.9947999999999</v>
      </c>
      <c r="MS11" s="9">
        <f t="shared" si="320"/>
        <v>66949.739999999991</v>
      </c>
      <c r="MT11" s="9">
        <f t="shared" si="217"/>
        <v>0</v>
      </c>
      <c r="MU11" s="9">
        <f t="shared" si="218"/>
        <v>0</v>
      </c>
      <c r="MV11" s="9">
        <f t="shared" si="219"/>
        <v>0</v>
      </c>
      <c r="MW11" s="9">
        <f t="shared" si="220"/>
        <v>0</v>
      </c>
      <c r="MX11" s="9">
        <f t="shared" si="221"/>
        <v>0</v>
      </c>
      <c r="MY11" s="9">
        <f t="shared" si="222"/>
        <v>0</v>
      </c>
      <c r="MZ11" s="9">
        <f t="shared" si="223"/>
        <v>369.08189999999996</v>
      </c>
      <c r="NA11" s="9">
        <f t="shared" si="224"/>
        <v>18454.094999999998</v>
      </c>
      <c r="NB11" s="9">
        <f t="shared" si="225"/>
        <v>343.33199999999999</v>
      </c>
      <c r="NC11" s="9">
        <f t="shared" si="226"/>
        <v>17166.599999999999</v>
      </c>
      <c r="ND11" s="9">
        <f t="shared" si="227"/>
        <v>128.74949999999998</v>
      </c>
      <c r="NE11" s="9">
        <f t="shared" si="228"/>
        <v>6437.4749999999995</v>
      </c>
      <c r="NF11" s="9">
        <f t="shared" si="229"/>
        <v>0</v>
      </c>
      <c r="NG11" s="9">
        <f t="shared" si="230"/>
        <v>0</v>
      </c>
      <c r="NH11" s="9">
        <f t="shared" si="231"/>
        <v>823.99679999999989</v>
      </c>
      <c r="NI11" s="9">
        <f t="shared" si="232"/>
        <v>41199.839999999997</v>
      </c>
      <c r="NJ11" s="9">
        <f t="shared" si="233"/>
        <v>823.99679999999989</v>
      </c>
      <c r="NK11" s="9">
        <f t="shared" si="234"/>
        <v>41199.839999999997</v>
      </c>
      <c r="NL11" s="9">
        <f t="shared" si="235"/>
        <v>0</v>
      </c>
      <c r="NM11" s="9">
        <f t="shared" si="236"/>
        <v>0</v>
      </c>
      <c r="NN11" s="9">
        <f t="shared" si="237"/>
        <v>0</v>
      </c>
      <c r="NO11" s="9">
        <f t="shared" si="238"/>
        <v>0</v>
      </c>
      <c r="NP11" s="9">
        <f t="shared" si="239"/>
        <v>0</v>
      </c>
      <c r="NQ11" s="9">
        <f t="shared" si="240"/>
        <v>0</v>
      </c>
      <c r="NR11" s="9">
        <f t="shared" si="241"/>
        <v>377.66519999999997</v>
      </c>
      <c r="NS11" s="9">
        <f t="shared" si="242"/>
        <v>18883.259999999998</v>
      </c>
      <c r="NT11" s="9">
        <f t="shared" si="243"/>
        <v>411.99839999999995</v>
      </c>
      <c r="NU11" s="9">
        <f t="shared" si="244"/>
        <v>20599.919999999998</v>
      </c>
      <c r="NV11" s="9">
        <f t="shared" si="245"/>
        <v>188.83259999999999</v>
      </c>
      <c r="NW11" s="9">
        <f t="shared" si="246"/>
        <v>9441.6299999999992</v>
      </c>
      <c r="NX11" s="9">
        <f t="shared" si="247"/>
        <v>0</v>
      </c>
      <c r="NY11" s="9">
        <f t="shared" si="248"/>
        <v>0</v>
      </c>
      <c r="NZ11" s="9">
        <f t="shared" si="249"/>
        <v>961.32959999999991</v>
      </c>
      <c r="OA11" s="9">
        <f t="shared" si="250"/>
        <v>48066.479999999996</v>
      </c>
      <c r="OB11" s="9">
        <f t="shared" si="251"/>
        <v>961.32959999999991</v>
      </c>
      <c r="OC11" s="9">
        <f t="shared" si="321"/>
        <v>48066.479999999996</v>
      </c>
      <c r="OD11" s="9">
        <f t="shared" si="252"/>
        <v>0</v>
      </c>
      <c r="OE11" s="9">
        <f t="shared" si="253"/>
        <v>0</v>
      </c>
      <c r="OF11" s="9">
        <f t="shared" si="254"/>
        <v>0</v>
      </c>
      <c r="OG11" s="9">
        <f t="shared" si="255"/>
        <v>0</v>
      </c>
      <c r="OH11" s="9">
        <f t="shared" si="256"/>
        <v>0</v>
      </c>
      <c r="OI11" s="9">
        <f t="shared" si="257"/>
        <v>0</v>
      </c>
      <c r="OJ11" s="9">
        <f t="shared" si="258"/>
        <v>120.16619999999999</v>
      </c>
      <c r="OK11" s="9">
        <f t="shared" si="259"/>
        <v>6008.3099999999995</v>
      </c>
      <c r="OL11" s="9">
        <f t="shared" si="260"/>
        <v>102.99959999999999</v>
      </c>
      <c r="OM11" s="9">
        <f t="shared" si="261"/>
        <v>5149.9799999999996</v>
      </c>
      <c r="ON11" s="9">
        <f t="shared" si="262"/>
        <v>51.499799999999993</v>
      </c>
      <c r="OO11" s="9">
        <f t="shared" si="263"/>
        <v>2574.9899999999998</v>
      </c>
      <c r="OP11" s="9">
        <f t="shared" si="264"/>
        <v>0</v>
      </c>
      <c r="OQ11" s="9">
        <f t="shared" si="265"/>
        <v>0</v>
      </c>
      <c r="OR11" s="9">
        <f t="shared" si="266"/>
        <v>274.66559999999998</v>
      </c>
      <c r="OS11" s="9">
        <f t="shared" si="267"/>
        <v>13733.279999999999</v>
      </c>
      <c r="OT11" s="9">
        <f t="shared" si="322"/>
        <v>274.66559999999998</v>
      </c>
      <c r="OU11" s="9">
        <f t="shared" si="268"/>
        <v>13733.279999999999</v>
      </c>
      <c r="OV11" s="9">
        <f t="shared" si="269"/>
        <v>0</v>
      </c>
      <c r="OW11" s="9">
        <f t="shared" si="270"/>
        <v>0</v>
      </c>
      <c r="OX11" s="9">
        <f t="shared" si="271"/>
        <v>0</v>
      </c>
      <c r="OY11" s="9">
        <f t="shared" si="272"/>
        <v>0</v>
      </c>
      <c r="OZ11" s="9">
        <f t="shared" si="273"/>
        <v>0</v>
      </c>
      <c r="PA11" s="9">
        <f t="shared" si="274"/>
        <v>0</v>
      </c>
      <c r="PB11" s="9">
        <f t="shared" si="275"/>
        <v>394.83179999999999</v>
      </c>
      <c r="PC11" s="9">
        <f t="shared" si="276"/>
        <v>19741.59</v>
      </c>
      <c r="PD11" s="9">
        <f t="shared" si="277"/>
        <v>240.33239999999998</v>
      </c>
      <c r="PE11" s="9">
        <f t="shared" si="278"/>
        <v>12016.619999999999</v>
      </c>
      <c r="PF11" s="9">
        <f t="shared" si="279"/>
        <v>308.99879999999996</v>
      </c>
      <c r="PG11" s="9">
        <f t="shared" si="280"/>
        <v>15449.939999999999</v>
      </c>
      <c r="PH11" s="9">
        <f t="shared" si="281"/>
        <v>0</v>
      </c>
      <c r="PI11" s="9">
        <f t="shared" si="282"/>
        <v>0</v>
      </c>
      <c r="PJ11" s="9">
        <f t="shared" si="283"/>
        <v>935.57969999999989</v>
      </c>
      <c r="PK11" s="9">
        <f t="shared" si="284"/>
        <v>46778.984999999993</v>
      </c>
      <c r="PL11" s="9">
        <f t="shared" si="285"/>
        <v>935.57969999999989</v>
      </c>
      <c r="PM11" s="9">
        <f t="shared" si="323"/>
        <v>46778.984999999993</v>
      </c>
      <c r="PN11" s="9">
        <f t="shared" si="286"/>
        <v>0</v>
      </c>
      <c r="PO11" s="9">
        <f t="shared" si="287"/>
        <v>0</v>
      </c>
      <c r="PP11" s="9">
        <f t="shared" si="288"/>
        <v>0</v>
      </c>
      <c r="PQ11" s="9">
        <f t="shared" si="289"/>
        <v>0</v>
      </c>
      <c r="PR11" s="9">
        <f t="shared" si="290"/>
        <v>0</v>
      </c>
      <c r="PS11" s="9">
        <f t="shared" si="291"/>
        <v>0</v>
      </c>
      <c r="PT11" s="9">
        <f t="shared" si="292"/>
        <v>111.5829</v>
      </c>
      <c r="PU11" s="9">
        <f t="shared" si="293"/>
        <v>5579.1449999999995</v>
      </c>
      <c r="PV11" s="9">
        <f t="shared" si="294"/>
        <v>111.5829</v>
      </c>
      <c r="PW11" s="9">
        <f t="shared" si="295"/>
        <v>5579.1449999999995</v>
      </c>
      <c r="PX11" s="9">
        <f t="shared" si="296"/>
        <v>51.499799999999993</v>
      </c>
      <c r="PY11" s="9">
        <f t="shared" si="297"/>
        <v>2574.9899999999998</v>
      </c>
      <c r="PZ11" s="9">
        <f t="shared" si="298"/>
        <v>0</v>
      </c>
      <c r="QA11" s="9">
        <f t="shared" si="299"/>
        <v>0</v>
      </c>
      <c r="QB11" s="9">
        <f t="shared" si="300"/>
        <v>274.66559999999998</v>
      </c>
      <c r="QC11" s="9">
        <f t="shared" si="301"/>
        <v>13733.279999999999</v>
      </c>
      <c r="QD11" s="9">
        <f t="shared" si="302"/>
        <v>274.66559999999998</v>
      </c>
      <c r="QE11" s="9">
        <f t="shared" si="324"/>
        <v>13733.279999999999</v>
      </c>
      <c r="QF11" s="9">
        <f t="shared" si="303"/>
        <v>0</v>
      </c>
      <c r="QG11" s="9">
        <f t="shared" si="304"/>
        <v>0</v>
      </c>
      <c r="QH11" s="9">
        <f t="shared" si="305"/>
        <v>609.41429999999991</v>
      </c>
      <c r="QI11" s="9">
        <f t="shared" si="306"/>
        <v>30470.714999999997</v>
      </c>
      <c r="QJ11" s="9">
        <f t="shared" si="307"/>
        <v>609.41429999999991</v>
      </c>
      <c r="QK11" s="9">
        <f t="shared" si="308"/>
        <v>30470.714999999997</v>
      </c>
      <c r="QL11" s="24">
        <f t="shared" si="309"/>
        <v>10711.9584</v>
      </c>
      <c r="QM11" s="24">
        <f t="shared" si="310"/>
        <v>508560.52499999991</v>
      </c>
    </row>
    <row r="12" spans="1:456" s="5" customFormat="1" ht="18.75" customHeight="1" x14ac:dyDescent="0.25">
      <c r="A12" s="7" t="s">
        <v>11</v>
      </c>
      <c r="B12" s="3" t="s">
        <v>3</v>
      </c>
      <c r="C12" s="9">
        <v>40</v>
      </c>
      <c r="D12" s="9"/>
      <c r="E12" s="9"/>
      <c r="F12" s="9"/>
      <c r="G12" s="9"/>
      <c r="H12" s="9"/>
      <c r="I12" s="9"/>
      <c r="J12" s="9">
        <v>102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>
        <v>27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>
        <v>80</v>
      </c>
      <c r="AJ12" s="9">
        <v>127.08</v>
      </c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>
        <v>100</v>
      </c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>
        <v>40</v>
      </c>
      <c r="BH12" s="9">
        <v>171.4</v>
      </c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>
        <v>80</v>
      </c>
      <c r="BU12" s="9">
        <v>171.4</v>
      </c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>
        <v>102</v>
      </c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>
        <v>29</v>
      </c>
      <c r="CT12" s="9">
        <v>27</v>
      </c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>
        <v>80</v>
      </c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>
        <v>116</v>
      </c>
      <c r="DT12" s="9"/>
      <c r="DU12" s="9"/>
      <c r="DV12" s="9"/>
      <c r="DW12" s="9"/>
      <c r="DX12" s="9"/>
      <c r="DY12" s="9">
        <f t="shared" si="0"/>
        <v>0</v>
      </c>
      <c r="DZ12" s="9">
        <f t="shared" si="1"/>
        <v>0</v>
      </c>
      <c r="EA12" s="9">
        <f t="shared" si="311"/>
        <v>0</v>
      </c>
      <c r="EB12" s="9">
        <f t="shared" si="2"/>
        <v>0</v>
      </c>
      <c r="EC12" s="9">
        <f t="shared" si="3"/>
        <v>1.2528800000000002</v>
      </c>
      <c r="ED12" s="9">
        <f t="shared" si="4"/>
        <v>50.115200000000009</v>
      </c>
      <c r="EE12" s="9">
        <f t="shared" si="312"/>
        <v>21.298960000000005</v>
      </c>
      <c r="EF12" s="9">
        <f t="shared" si="5"/>
        <v>851.95840000000021</v>
      </c>
      <c r="EG12" s="9">
        <f t="shared" si="313"/>
        <v>1.2528800000000002</v>
      </c>
      <c r="EH12" s="9">
        <f t="shared" si="314"/>
        <v>50.115200000000009</v>
      </c>
      <c r="EI12" s="7" t="s">
        <v>11</v>
      </c>
      <c r="EJ12" s="9">
        <f t="shared" si="6"/>
        <v>21.298960000000005</v>
      </c>
      <c r="EK12" s="9">
        <f t="shared" si="7"/>
        <v>851.95840000000021</v>
      </c>
      <c r="EL12" s="9">
        <f t="shared" si="315"/>
        <v>0</v>
      </c>
      <c r="EM12" s="9">
        <f t="shared" si="316"/>
        <v>0</v>
      </c>
      <c r="EN12" s="9">
        <f t="shared" si="317"/>
        <v>0</v>
      </c>
      <c r="EO12" s="9">
        <f t="shared" si="8"/>
        <v>0</v>
      </c>
      <c r="EP12" s="9">
        <f t="shared" si="318"/>
        <v>0</v>
      </c>
      <c r="EQ12" s="9">
        <f t="shared" si="9"/>
        <v>0</v>
      </c>
      <c r="ER12" s="9">
        <f t="shared" si="10"/>
        <v>766.76256000000012</v>
      </c>
      <c r="ES12" s="9">
        <f t="shared" si="11"/>
        <v>30670.502400000005</v>
      </c>
      <c r="ET12" s="9">
        <f t="shared" si="12"/>
        <v>1022.3500800000002</v>
      </c>
      <c r="EU12" s="9">
        <f t="shared" si="13"/>
        <v>40894.003200000006</v>
      </c>
      <c r="EV12" s="9">
        <f t="shared" si="14"/>
        <v>425.97920000000011</v>
      </c>
      <c r="EW12" s="9">
        <f t="shared" si="15"/>
        <v>17039.168000000005</v>
      </c>
      <c r="EX12" s="9">
        <f t="shared" si="16"/>
        <v>0</v>
      </c>
      <c r="EY12" s="9">
        <f t="shared" si="17"/>
        <v>0</v>
      </c>
      <c r="EZ12" s="9">
        <f t="shared" si="18"/>
        <v>2215.0918400000005</v>
      </c>
      <c r="FA12" s="9">
        <f t="shared" si="19"/>
        <v>88603.673600000024</v>
      </c>
      <c r="FB12" s="9">
        <f t="shared" si="20"/>
        <v>2215.0918400000005</v>
      </c>
      <c r="FC12" s="9">
        <f t="shared" si="21"/>
        <v>88603.673600000024</v>
      </c>
      <c r="FD12" s="9">
        <f t="shared" si="22"/>
        <v>0</v>
      </c>
      <c r="FE12" s="9">
        <f t="shared" si="23"/>
        <v>0</v>
      </c>
      <c r="FF12" s="9">
        <f t="shared" si="24"/>
        <v>0</v>
      </c>
      <c r="FG12" s="9">
        <f t="shared" si="25"/>
        <v>0</v>
      </c>
      <c r="FH12" s="9">
        <f t="shared" si="26"/>
        <v>0</v>
      </c>
      <c r="FI12" s="9">
        <f t="shared" si="27"/>
        <v>0</v>
      </c>
      <c r="FJ12" s="9">
        <f t="shared" si="28"/>
        <v>85.195840000000018</v>
      </c>
      <c r="FK12" s="9">
        <f t="shared" si="29"/>
        <v>3407.8336000000008</v>
      </c>
      <c r="FL12" s="9">
        <f t="shared" si="30"/>
        <v>127.79376000000002</v>
      </c>
      <c r="FM12" s="9">
        <f t="shared" si="31"/>
        <v>5111.7504000000008</v>
      </c>
      <c r="FN12" s="9">
        <f t="shared" si="32"/>
        <v>170.39168000000004</v>
      </c>
      <c r="FO12" s="9">
        <f t="shared" si="33"/>
        <v>6815.6672000000017</v>
      </c>
      <c r="FP12" s="9">
        <f t="shared" si="34"/>
        <v>0</v>
      </c>
      <c r="FQ12" s="9">
        <f t="shared" si="35"/>
        <v>0</v>
      </c>
      <c r="FR12" s="9">
        <f t="shared" si="36"/>
        <v>319.48440000000005</v>
      </c>
      <c r="FS12" s="9">
        <f t="shared" si="37"/>
        <v>12779.376000000002</v>
      </c>
      <c r="FT12" s="9">
        <f t="shared" si="38"/>
        <v>319.48440000000005</v>
      </c>
      <c r="FU12" s="9">
        <f t="shared" si="39"/>
        <v>12779.376000000002</v>
      </c>
      <c r="FV12" s="9">
        <f t="shared" si="40"/>
        <v>0</v>
      </c>
      <c r="FW12" s="9">
        <f t="shared" si="41"/>
        <v>0</v>
      </c>
      <c r="FX12" s="9">
        <f t="shared" si="42"/>
        <v>0</v>
      </c>
      <c r="FY12" s="9">
        <f t="shared" si="43"/>
        <v>0</v>
      </c>
      <c r="FZ12" s="9">
        <f t="shared" si="44"/>
        <v>0</v>
      </c>
      <c r="GA12" s="9">
        <f t="shared" si="45"/>
        <v>0</v>
      </c>
      <c r="GB12" s="9">
        <f t="shared" si="46"/>
        <v>340.78336000000007</v>
      </c>
      <c r="GC12" s="9">
        <f t="shared" si="47"/>
        <v>13631.334400000003</v>
      </c>
      <c r="GD12" s="9">
        <f t="shared" si="48"/>
        <v>340.78336000000007</v>
      </c>
      <c r="GE12" s="9">
        <f t="shared" si="49"/>
        <v>13631.334400000003</v>
      </c>
      <c r="GF12" s="9">
        <f t="shared" si="50"/>
        <v>170.39168000000004</v>
      </c>
      <c r="GG12" s="9">
        <f t="shared" si="51"/>
        <v>6815.6672000000017</v>
      </c>
      <c r="GH12" s="9">
        <f t="shared" si="52"/>
        <v>0</v>
      </c>
      <c r="GI12" s="9">
        <f t="shared" si="53"/>
        <v>0</v>
      </c>
      <c r="GJ12" s="130">
        <f t="shared" si="54"/>
        <v>851.95840000000021</v>
      </c>
      <c r="GK12" s="130">
        <f t="shared" si="55"/>
        <v>34078.33600000001</v>
      </c>
      <c r="GL12" s="9">
        <f t="shared" si="56"/>
        <v>851.95840000000021</v>
      </c>
      <c r="GM12" s="9">
        <f t="shared" si="57"/>
        <v>34078.33600000001</v>
      </c>
      <c r="GN12" s="9">
        <f t="shared" si="58"/>
        <v>0</v>
      </c>
      <c r="GO12" s="9">
        <f t="shared" si="59"/>
        <v>0</v>
      </c>
      <c r="GP12" s="9">
        <f t="shared" si="60"/>
        <v>0</v>
      </c>
      <c r="GQ12" s="9">
        <f t="shared" si="61"/>
        <v>0</v>
      </c>
      <c r="GR12" s="9">
        <f t="shared" si="62"/>
        <v>0</v>
      </c>
      <c r="GS12" s="9">
        <f t="shared" si="63"/>
        <v>0</v>
      </c>
      <c r="GT12" s="9">
        <f t="shared" si="64"/>
        <v>276.88648000000006</v>
      </c>
      <c r="GU12" s="9">
        <f t="shared" si="65"/>
        <v>11075.459200000003</v>
      </c>
      <c r="GV12" s="9">
        <f t="shared" si="66"/>
        <v>340.78336000000007</v>
      </c>
      <c r="GW12" s="9">
        <f t="shared" si="67"/>
        <v>13631.334400000003</v>
      </c>
      <c r="GX12" s="9">
        <f t="shared" si="68"/>
        <v>149.09272000000004</v>
      </c>
      <c r="GY12" s="9">
        <f t="shared" si="69"/>
        <v>5963.7088000000022</v>
      </c>
      <c r="GZ12" s="9">
        <f t="shared" si="70"/>
        <v>0</v>
      </c>
      <c r="HA12" s="9">
        <f t="shared" si="71"/>
        <v>0</v>
      </c>
      <c r="HB12" s="9">
        <f t="shared" si="72"/>
        <v>745.46360000000016</v>
      </c>
      <c r="HC12" s="9">
        <f t="shared" si="73"/>
        <v>29818.544000000005</v>
      </c>
      <c r="HD12" s="9">
        <f t="shared" si="74"/>
        <v>745.46360000000016</v>
      </c>
      <c r="HE12" s="9">
        <f t="shared" si="75"/>
        <v>29818.544000000005</v>
      </c>
      <c r="HF12" s="9">
        <f t="shared" si="76"/>
        <v>0</v>
      </c>
      <c r="HG12" s="9">
        <f t="shared" si="77"/>
        <v>0</v>
      </c>
      <c r="HH12" s="9">
        <f t="shared" si="78"/>
        <v>0</v>
      </c>
      <c r="HI12" s="9">
        <f t="shared" si="79"/>
        <v>0</v>
      </c>
      <c r="HJ12" s="9">
        <f t="shared" si="80"/>
        <v>0</v>
      </c>
      <c r="HK12" s="9">
        <f t="shared" si="81"/>
        <v>0</v>
      </c>
      <c r="HL12" s="9">
        <f t="shared" si="82"/>
        <v>1150.1438400000002</v>
      </c>
      <c r="HM12" s="9">
        <f t="shared" si="83"/>
        <v>46005.753600000011</v>
      </c>
      <c r="HN12" s="9">
        <f t="shared" si="84"/>
        <v>681.56672000000015</v>
      </c>
      <c r="HO12" s="9">
        <f t="shared" si="85"/>
        <v>27262.668800000007</v>
      </c>
      <c r="HP12" s="9">
        <f t="shared" si="86"/>
        <v>489.87608000000012</v>
      </c>
      <c r="HQ12" s="9">
        <f t="shared" si="87"/>
        <v>19595.043200000004</v>
      </c>
      <c r="HR12" s="9">
        <f t="shared" si="88"/>
        <v>0</v>
      </c>
      <c r="HS12" s="9">
        <f t="shared" si="89"/>
        <v>0</v>
      </c>
      <c r="HT12" s="9">
        <f t="shared" si="90"/>
        <v>2300.2876800000004</v>
      </c>
      <c r="HU12" s="9">
        <f t="shared" si="91"/>
        <v>92011.507200000022</v>
      </c>
      <c r="HV12" s="9">
        <f t="shared" si="92"/>
        <v>2300.2876800000004</v>
      </c>
      <c r="HW12" s="9">
        <f t="shared" si="93"/>
        <v>92011.507200000022</v>
      </c>
      <c r="HX12" s="9">
        <f t="shared" si="325"/>
        <v>0</v>
      </c>
      <c r="HY12" s="9">
        <f t="shared" si="94"/>
        <v>0</v>
      </c>
      <c r="HZ12" s="9">
        <f t="shared" si="95"/>
        <v>0</v>
      </c>
      <c r="IA12" s="9">
        <f t="shared" si="96"/>
        <v>0</v>
      </c>
      <c r="IB12" s="9">
        <f t="shared" si="97"/>
        <v>0</v>
      </c>
      <c r="IC12" s="9">
        <f t="shared" si="98"/>
        <v>0</v>
      </c>
      <c r="ID12" s="9">
        <f t="shared" si="99"/>
        <v>234.28856000000005</v>
      </c>
      <c r="IE12" s="9">
        <f t="shared" si="100"/>
        <v>9371.5424000000021</v>
      </c>
      <c r="IF12" s="9">
        <f t="shared" si="101"/>
        <v>191.69064000000003</v>
      </c>
      <c r="IG12" s="9">
        <f t="shared" si="102"/>
        <v>7667.6256000000012</v>
      </c>
      <c r="IH12" s="9">
        <f t="shared" si="103"/>
        <v>170.39168000000004</v>
      </c>
      <c r="II12" s="9">
        <f t="shared" si="104"/>
        <v>6815.6672000000017</v>
      </c>
      <c r="IJ12" s="9">
        <f t="shared" si="105"/>
        <v>0</v>
      </c>
      <c r="IK12" s="9">
        <f t="shared" si="106"/>
        <v>0</v>
      </c>
      <c r="IL12" s="9">
        <f t="shared" si="107"/>
        <v>575.07192000000009</v>
      </c>
      <c r="IM12" s="9">
        <f t="shared" si="108"/>
        <v>23002.876800000005</v>
      </c>
      <c r="IN12" s="9">
        <f t="shared" si="109"/>
        <v>575.07192000000009</v>
      </c>
      <c r="IO12" s="9">
        <f t="shared" si="110"/>
        <v>23002.876800000005</v>
      </c>
      <c r="IP12" s="9">
        <f t="shared" si="111"/>
        <v>0</v>
      </c>
      <c r="IQ12" s="9">
        <f t="shared" si="112"/>
        <v>0</v>
      </c>
      <c r="IR12" s="9">
        <f t="shared" si="113"/>
        <v>0</v>
      </c>
      <c r="IS12" s="9">
        <f t="shared" si="114"/>
        <v>0</v>
      </c>
      <c r="IT12" s="9">
        <f t="shared" si="115"/>
        <v>0</v>
      </c>
      <c r="IU12" s="9">
        <f t="shared" si="116"/>
        <v>0</v>
      </c>
      <c r="IV12" s="9">
        <f t="shared" si="117"/>
        <v>575.07192000000009</v>
      </c>
      <c r="IW12" s="9">
        <f t="shared" si="118"/>
        <v>23002.876800000005</v>
      </c>
      <c r="IX12" s="9">
        <f t="shared" si="119"/>
        <v>468.57712000000009</v>
      </c>
      <c r="IY12" s="9">
        <f t="shared" si="120"/>
        <v>18743.084800000004</v>
      </c>
      <c r="IZ12" s="9">
        <f t="shared" si="121"/>
        <v>319.48440000000005</v>
      </c>
      <c r="JA12" s="9">
        <f t="shared" si="122"/>
        <v>12779.376000000002</v>
      </c>
      <c r="JB12" s="9">
        <f t="shared" si="123"/>
        <v>0</v>
      </c>
      <c r="JC12" s="9">
        <f t="shared" si="124"/>
        <v>0</v>
      </c>
      <c r="JD12" s="9">
        <f t="shared" si="125"/>
        <v>1341.8344800000002</v>
      </c>
      <c r="JE12" s="9">
        <f t="shared" si="126"/>
        <v>53673.37920000001</v>
      </c>
      <c r="JF12" s="9">
        <f t="shared" si="127"/>
        <v>1341.8344800000002</v>
      </c>
      <c r="JG12" s="9">
        <f t="shared" si="128"/>
        <v>53673.37920000001</v>
      </c>
      <c r="JH12" s="9">
        <f t="shared" si="129"/>
        <v>0</v>
      </c>
      <c r="JI12" s="9">
        <f t="shared" si="130"/>
        <v>0</v>
      </c>
      <c r="JJ12" s="9">
        <f t="shared" si="131"/>
        <v>0</v>
      </c>
      <c r="JK12" s="9">
        <f t="shared" si="132"/>
        <v>0</v>
      </c>
      <c r="JL12" s="9">
        <f t="shared" si="133"/>
        <v>0</v>
      </c>
      <c r="JM12" s="9">
        <f t="shared" si="134"/>
        <v>0</v>
      </c>
      <c r="JN12" s="9">
        <f t="shared" si="135"/>
        <v>0</v>
      </c>
      <c r="JO12" s="9">
        <f t="shared" si="136"/>
        <v>0</v>
      </c>
      <c r="JP12" s="9">
        <f t="shared" si="137"/>
        <v>511.17504000000008</v>
      </c>
      <c r="JQ12" s="9">
        <f t="shared" si="138"/>
        <v>20447.001600000003</v>
      </c>
      <c r="JR12" s="9">
        <f t="shared" si="139"/>
        <v>170.39168000000004</v>
      </c>
      <c r="JS12" s="9">
        <f t="shared" si="140"/>
        <v>6815.6672000000017</v>
      </c>
      <c r="JT12" s="9">
        <f t="shared" si="141"/>
        <v>0</v>
      </c>
      <c r="JU12" s="9">
        <f t="shared" si="142"/>
        <v>0</v>
      </c>
      <c r="JV12" s="9">
        <f t="shared" si="143"/>
        <v>1192.7417600000003</v>
      </c>
      <c r="JW12" s="9">
        <f t="shared" si="144"/>
        <v>47709.670400000017</v>
      </c>
      <c r="JX12" s="9">
        <f t="shared" si="145"/>
        <v>1192.7417600000003</v>
      </c>
      <c r="JY12" s="9">
        <f t="shared" si="146"/>
        <v>47709.670400000017</v>
      </c>
      <c r="JZ12" s="9">
        <f t="shared" si="147"/>
        <v>0</v>
      </c>
      <c r="KA12" s="9">
        <f t="shared" si="148"/>
        <v>0</v>
      </c>
      <c r="KB12" s="9">
        <f t="shared" si="149"/>
        <v>0</v>
      </c>
      <c r="KC12" s="9">
        <f t="shared" si="150"/>
        <v>0</v>
      </c>
      <c r="KD12" s="9">
        <f t="shared" si="151"/>
        <v>0</v>
      </c>
      <c r="KE12" s="9">
        <f t="shared" si="152"/>
        <v>0</v>
      </c>
      <c r="KF12" s="9">
        <f t="shared" si="153"/>
        <v>276.88648000000006</v>
      </c>
      <c r="KG12" s="9">
        <f t="shared" si="154"/>
        <v>11075.459200000003</v>
      </c>
      <c r="KH12" s="9">
        <f t="shared" si="155"/>
        <v>170.39168000000004</v>
      </c>
      <c r="KI12" s="9">
        <f t="shared" si="156"/>
        <v>6815.6672000000017</v>
      </c>
      <c r="KJ12" s="9">
        <f t="shared" si="157"/>
        <v>106.49480000000003</v>
      </c>
      <c r="KK12" s="9">
        <f t="shared" si="158"/>
        <v>4259.7920000000013</v>
      </c>
      <c r="KL12" s="9">
        <f t="shared" si="159"/>
        <v>0</v>
      </c>
      <c r="KM12" s="9">
        <f t="shared" si="160"/>
        <v>0</v>
      </c>
      <c r="KN12" s="9">
        <f t="shared" si="161"/>
        <v>553.77296000000013</v>
      </c>
      <c r="KO12" s="9">
        <f t="shared" si="162"/>
        <v>22150.918400000006</v>
      </c>
      <c r="KP12" s="9">
        <f t="shared" si="163"/>
        <v>553.77296000000013</v>
      </c>
      <c r="KQ12" s="9">
        <f t="shared" si="164"/>
        <v>22150.918400000006</v>
      </c>
      <c r="KR12" s="9">
        <f t="shared" si="165"/>
        <v>0</v>
      </c>
      <c r="KS12" s="9">
        <f t="shared" si="166"/>
        <v>0</v>
      </c>
      <c r="KT12" s="9">
        <f t="shared" si="167"/>
        <v>0</v>
      </c>
      <c r="KU12" s="9">
        <f t="shared" si="168"/>
        <v>0</v>
      </c>
      <c r="KV12" s="9">
        <f t="shared" si="169"/>
        <v>0</v>
      </c>
      <c r="KW12" s="9">
        <f t="shared" si="170"/>
        <v>0</v>
      </c>
      <c r="KX12" s="9">
        <f t="shared" si="171"/>
        <v>212.98960000000005</v>
      </c>
      <c r="KY12" s="9">
        <f t="shared" si="172"/>
        <v>8519.5840000000026</v>
      </c>
      <c r="KZ12" s="9">
        <f t="shared" si="173"/>
        <v>298.18544000000009</v>
      </c>
      <c r="LA12" s="9">
        <f t="shared" si="174"/>
        <v>11927.417600000004</v>
      </c>
      <c r="LB12" s="9">
        <f t="shared" si="175"/>
        <v>127.79376000000002</v>
      </c>
      <c r="LC12" s="9">
        <f t="shared" si="176"/>
        <v>5111.7504000000008</v>
      </c>
      <c r="LD12" s="9">
        <f t="shared" si="177"/>
        <v>0</v>
      </c>
      <c r="LE12" s="9">
        <f t="shared" si="178"/>
        <v>0</v>
      </c>
      <c r="LF12" s="9">
        <f t="shared" si="179"/>
        <v>617.66984000000014</v>
      </c>
      <c r="LG12" s="9">
        <f t="shared" si="180"/>
        <v>24706.793600000005</v>
      </c>
      <c r="LH12" s="9">
        <f t="shared" si="181"/>
        <v>617.66984000000014</v>
      </c>
      <c r="LI12" s="9">
        <f t="shared" si="319"/>
        <v>24706.793600000005</v>
      </c>
      <c r="LJ12" s="9">
        <f t="shared" si="182"/>
        <v>0</v>
      </c>
      <c r="LK12" s="9">
        <f t="shared" si="183"/>
        <v>0</v>
      </c>
      <c r="LL12" s="9">
        <f t="shared" si="184"/>
        <v>0</v>
      </c>
      <c r="LM12" s="9">
        <f t="shared" si="185"/>
        <v>0</v>
      </c>
      <c r="LN12" s="9">
        <f t="shared" si="186"/>
        <v>0</v>
      </c>
      <c r="LO12" s="9">
        <f t="shared" si="187"/>
        <v>0</v>
      </c>
      <c r="LP12" s="9">
        <f t="shared" si="188"/>
        <v>596.37088000000017</v>
      </c>
      <c r="LQ12" s="9">
        <f t="shared" si="189"/>
        <v>23854.835200000009</v>
      </c>
      <c r="LR12" s="9">
        <f t="shared" si="190"/>
        <v>894.55632000000014</v>
      </c>
      <c r="LS12" s="9">
        <f t="shared" si="191"/>
        <v>35782.252800000002</v>
      </c>
      <c r="LT12" s="9">
        <f t="shared" si="192"/>
        <v>85.195840000000018</v>
      </c>
      <c r="LU12" s="9">
        <f t="shared" si="193"/>
        <v>3407.8336000000008</v>
      </c>
      <c r="LV12" s="9">
        <f t="shared" si="194"/>
        <v>0</v>
      </c>
      <c r="LW12" s="9">
        <f t="shared" si="195"/>
        <v>0</v>
      </c>
      <c r="LX12" s="9">
        <f t="shared" si="196"/>
        <v>1576.1230400000004</v>
      </c>
      <c r="LY12" s="9">
        <f t="shared" si="197"/>
        <v>63044.921600000016</v>
      </c>
      <c r="LZ12" s="9">
        <f t="shared" si="198"/>
        <v>1576.1230400000004</v>
      </c>
      <c r="MA12" s="9">
        <f t="shared" si="199"/>
        <v>63044.921600000016</v>
      </c>
      <c r="MB12" s="9">
        <f t="shared" si="200"/>
        <v>0</v>
      </c>
      <c r="MC12" s="9">
        <f t="shared" si="201"/>
        <v>0</v>
      </c>
      <c r="MD12" s="9">
        <f t="shared" si="202"/>
        <v>0</v>
      </c>
      <c r="ME12" s="9">
        <f t="shared" si="203"/>
        <v>0</v>
      </c>
      <c r="MF12" s="9">
        <f t="shared" si="204"/>
        <v>0</v>
      </c>
      <c r="MG12" s="9">
        <f t="shared" si="205"/>
        <v>0</v>
      </c>
      <c r="MH12" s="9">
        <f t="shared" si="206"/>
        <v>1277.9376000000002</v>
      </c>
      <c r="MI12" s="9">
        <f t="shared" si="207"/>
        <v>51117.504000000008</v>
      </c>
      <c r="MJ12" s="9">
        <f t="shared" si="208"/>
        <v>1554.8240800000003</v>
      </c>
      <c r="MK12" s="9">
        <f t="shared" si="209"/>
        <v>62192.963200000013</v>
      </c>
      <c r="ML12" s="9">
        <f t="shared" si="210"/>
        <v>511.17504000000008</v>
      </c>
      <c r="MM12" s="9">
        <f t="shared" si="211"/>
        <v>20447.001600000003</v>
      </c>
      <c r="MN12" s="9">
        <f t="shared" si="212"/>
        <v>0</v>
      </c>
      <c r="MO12" s="9">
        <f t="shared" si="213"/>
        <v>0</v>
      </c>
      <c r="MP12" s="9">
        <f t="shared" si="214"/>
        <v>3322.6377600000005</v>
      </c>
      <c r="MQ12" s="9">
        <f t="shared" si="215"/>
        <v>132905.51040000003</v>
      </c>
      <c r="MR12" s="9">
        <f t="shared" si="216"/>
        <v>3322.6377600000005</v>
      </c>
      <c r="MS12" s="9">
        <f t="shared" si="320"/>
        <v>132905.51040000003</v>
      </c>
      <c r="MT12" s="9">
        <f t="shared" si="217"/>
        <v>0</v>
      </c>
      <c r="MU12" s="9">
        <f t="shared" si="218"/>
        <v>0</v>
      </c>
      <c r="MV12" s="9">
        <f t="shared" si="219"/>
        <v>0</v>
      </c>
      <c r="MW12" s="9">
        <f t="shared" si="220"/>
        <v>0</v>
      </c>
      <c r="MX12" s="9">
        <f t="shared" si="221"/>
        <v>0</v>
      </c>
      <c r="MY12" s="9">
        <f t="shared" si="222"/>
        <v>0</v>
      </c>
      <c r="MZ12" s="9">
        <f t="shared" si="223"/>
        <v>915.85528000000022</v>
      </c>
      <c r="NA12" s="9">
        <f t="shared" si="224"/>
        <v>36634.211200000005</v>
      </c>
      <c r="NB12" s="9">
        <f t="shared" si="225"/>
        <v>851.95840000000021</v>
      </c>
      <c r="NC12" s="9">
        <f t="shared" si="226"/>
        <v>34078.33600000001</v>
      </c>
      <c r="ND12" s="9">
        <f t="shared" si="227"/>
        <v>319.48440000000005</v>
      </c>
      <c r="NE12" s="9">
        <f t="shared" si="228"/>
        <v>12779.376000000002</v>
      </c>
      <c r="NF12" s="9">
        <f t="shared" si="229"/>
        <v>0</v>
      </c>
      <c r="NG12" s="9">
        <f t="shared" si="230"/>
        <v>0</v>
      </c>
      <c r="NH12" s="9">
        <f t="shared" si="231"/>
        <v>2044.7001600000003</v>
      </c>
      <c r="NI12" s="9">
        <f t="shared" si="232"/>
        <v>81788.006400000013</v>
      </c>
      <c r="NJ12" s="9">
        <f t="shared" si="233"/>
        <v>2044.7001600000003</v>
      </c>
      <c r="NK12" s="9">
        <f t="shared" si="234"/>
        <v>81788.006400000013</v>
      </c>
      <c r="NL12" s="9">
        <f t="shared" si="235"/>
        <v>0</v>
      </c>
      <c r="NM12" s="9">
        <f t="shared" si="236"/>
        <v>0</v>
      </c>
      <c r="NN12" s="9">
        <f t="shared" si="237"/>
        <v>0</v>
      </c>
      <c r="NO12" s="9">
        <f t="shared" si="238"/>
        <v>0</v>
      </c>
      <c r="NP12" s="9">
        <f t="shared" si="239"/>
        <v>0</v>
      </c>
      <c r="NQ12" s="9">
        <f t="shared" si="240"/>
        <v>0</v>
      </c>
      <c r="NR12" s="9">
        <f t="shared" si="241"/>
        <v>937.15424000000019</v>
      </c>
      <c r="NS12" s="9">
        <f t="shared" si="242"/>
        <v>37486.169600000008</v>
      </c>
      <c r="NT12" s="9">
        <f t="shared" si="243"/>
        <v>1022.3500800000002</v>
      </c>
      <c r="NU12" s="9">
        <f t="shared" si="244"/>
        <v>40894.003200000006</v>
      </c>
      <c r="NV12" s="9">
        <f t="shared" si="245"/>
        <v>468.57712000000009</v>
      </c>
      <c r="NW12" s="9">
        <f t="shared" si="246"/>
        <v>18743.084800000004</v>
      </c>
      <c r="NX12" s="9">
        <f t="shared" si="247"/>
        <v>0</v>
      </c>
      <c r="NY12" s="9">
        <f t="shared" si="248"/>
        <v>0</v>
      </c>
      <c r="NZ12" s="9">
        <f t="shared" si="249"/>
        <v>2385.4835200000007</v>
      </c>
      <c r="OA12" s="9">
        <f t="shared" si="250"/>
        <v>95419.340800000035</v>
      </c>
      <c r="OB12" s="9">
        <f t="shared" si="251"/>
        <v>2385.4835200000007</v>
      </c>
      <c r="OC12" s="9">
        <f t="shared" si="321"/>
        <v>95419.340800000035</v>
      </c>
      <c r="OD12" s="9">
        <f t="shared" si="252"/>
        <v>0</v>
      </c>
      <c r="OE12" s="9">
        <f t="shared" si="253"/>
        <v>0</v>
      </c>
      <c r="OF12" s="9">
        <f t="shared" si="254"/>
        <v>0</v>
      </c>
      <c r="OG12" s="9">
        <f t="shared" si="255"/>
        <v>0</v>
      </c>
      <c r="OH12" s="9">
        <f t="shared" si="256"/>
        <v>0</v>
      </c>
      <c r="OI12" s="9">
        <f t="shared" si="257"/>
        <v>0</v>
      </c>
      <c r="OJ12" s="9">
        <f t="shared" si="258"/>
        <v>298.18544000000009</v>
      </c>
      <c r="OK12" s="9">
        <f t="shared" si="259"/>
        <v>11927.417600000004</v>
      </c>
      <c r="OL12" s="9">
        <f t="shared" si="260"/>
        <v>255.58752000000004</v>
      </c>
      <c r="OM12" s="9">
        <f t="shared" si="261"/>
        <v>10223.500800000002</v>
      </c>
      <c r="ON12" s="9">
        <f t="shared" si="262"/>
        <v>127.79376000000002</v>
      </c>
      <c r="OO12" s="9">
        <f t="shared" si="263"/>
        <v>5111.7504000000008</v>
      </c>
      <c r="OP12" s="9">
        <f t="shared" si="264"/>
        <v>0</v>
      </c>
      <c r="OQ12" s="9">
        <f t="shared" si="265"/>
        <v>0</v>
      </c>
      <c r="OR12" s="9">
        <f t="shared" si="266"/>
        <v>681.56672000000015</v>
      </c>
      <c r="OS12" s="9">
        <f t="shared" si="267"/>
        <v>27262.668800000007</v>
      </c>
      <c r="OT12" s="9">
        <f t="shared" si="322"/>
        <v>681.56672000000015</v>
      </c>
      <c r="OU12" s="9">
        <f t="shared" si="268"/>
        <v>27262.668800000007</v>
      </c>
      <c r="OV12" s="9">
        <f t="shared" si="269"/>
        <v>0</v>
      </c>
      <c r="OW12" s="9">
        <f t="shared" si="270"/>
        <v>0</v>
      </c>
      <c r="OX12" s="9">
        <f t="shared" si="271"/>
        <v>0</v>
      </c>
      <c r="OY12" s="9">
        <f t="shared" si="272"/>
        <v>0</v>
      </c>
      <c r="OZ12" s="9">
        <f t="shared" si="273"/>
        <v>0</v>
      </c>
      <c r="PA12" s="9">
        <f t="shared" si="274"/>
        <v>0</v>
      </c>
      <c r="PB12" s="9">
        <f t="shared" si="275"/>
        <v>979.75216000000023</v>
      </c>
      <c r="PC12" s="9">
        <f t="shared" si="276"/>
        <v>39190.086400000007</v>
      </c>
      <c r="PD12" s="9">
        <f t="shared" si="277"/>
        <v>596.37088000000017</v>
      </c>
      <c r="PE12" s="9">
        <f t="shared" si="278"/>
        <v>23854.835200000009</v>
      </c>
      <c r="PF12" s="9">
        <f t="shared" si="279"/>
        <v>766.76256000000012</v>
      </c>
      <c r="PG12" s="9">
        <f t="shared" si="280"/>
        <v>30670.502400000005</v>
      </c>
      <c r="PH12" s="9">
        <f t="shared" si="281"/>
        <v>0</v>
      </c>
      <c r="PI12" s="9">
        <f t="shared" si="282"/>
        <v>0</v>
      </c>
      <c r="PJ12" s="9">
        <f t="shared" si="283"/>
        <v>2321.5866400000004</v>
      </c>
      <c r="PK12" s="9">
        <f t="shared" si="284"/>
        <v>92863.465600000025</v>
      </c>
      <c r="PL12" s="9">
        <f t="shared" si="285"/>
        <v>2321.5866400000004</v>
      </c>
      <c r="PM12" s="9">
        <f t="shared" si="323"/>
        <v>92863.465600000025</v>
      </c>
      <c r="PN12" s="9">
        <f t="shared" si="286"/>
        <v>0</v>
      </c>
      <c r="PO12" s="9">
        <f t="shared" si="287"/>
        <v>0</v>
      </c>
      <c r="PP12" s="9">
        <f t="shared" si="288"/>
        <v>0</v>
      </c>
      <c r="PQ12" s="9">
        <f t="shared" si="289"/>
        <v>0</v>
      </c>
      <c r="PR12" s="9">
        <f t="shared" si="290"/>
        <v>0</v>
      </c>
      <c r="PS12" s="9">
        <f t="shared" si="291"/>
        <v>0</v>
      </c>
      <c r="PT12" s="9">
        <f t="shared" si="292"/>
        <v>276.88648000000006</v>
      </c>
      <c r="PU12" s="9">
        <f t="shared" si="293"/>
        <v>11075.459200000003</v>
      </c>
      <c r="PV12" s="9">
        <f t="shared" si="294"/>
        <v>276.88648000000006</v>
      </c>
      <c r="PW12" s="9">
        <f t="shared" si="295"/>
        <v>11075.459200000003</v>
      </c>
      <c r="PX12" s="9">
        <f t="shared" si="296"/>
        <v>127.79376000000002</v>
      </c>
      <c r="PY12" s="9">
        <f t="shared" si="297"/>
        <v>5111.7504000000008</v>
      </c>
      <c r="PZ12" s="9">
        <f t="shared" si="298"/>
        <v>0</v>
      </c>
      <c r="QA12" s="9">
        <f t="shared" si="299"/>
        <v>0</v>
      </c>
      <c r="QB12" s="9">
        <f t="shared" si="300"/>
        <v>681.56672000000015</v>
      </c>
      <c r="QC12" s="9">
        <f t="shared" si="301"/>
        <v>27262.668800000007</v>
      </c>
      <c r="QD12" s="9">
        <f t="shared" si="302"/>
        <v>681.56672000000015</v>
      </c>
      <c r="QE12" s="9">
        <f t="shared" si="324"/>
        <v>27262.668800000007</v>
      </c>
      <c r="QF12" s="9">
        <f t="shared" si="303"/>
        <v>0</v>
      </c>
      <c r="QG12" s="9">
        <f t="shared" si="304"/>
        <v>0</v>
      </c>
      <c r="QH12" s="9">
        <f t="shared" si="305"/>
        <v>1512.2261600000004</v>
      </c>
      <c r="QI12" s="9">
        <f t="shared" si="306"/>
        <v>60489.046400000014</v>
      </c>
      <c r="QJ12" s="9">
        <f t="shared" si="307"/>
        <v>1512.2261600000004</v>
      </c>
      <c r="QK12" s="9">
        <f t="shared" si="308"/>
        <v>60489.046400000014</v>
      </c>
      <c r="QL12" s="24">
        <f t="shared" si="309"/>
        <v>26581.102080000008</v>
      </c>
      <c r="QM12" s="24">
        <f t="shared" si="310"/>
        <v>1009570.7040000001</v>
      </c>
    </row>
    <row r="13" spans="1:456" s="5" customFormat="1" ht="18.75" customHeight="1" x14ac:dyDescent="0.25">
      <c r="A13" s="7" t="s">
        <v>44</v>
      </c>
      <c r="B13" s="3" t="s">
        <v>3</v>
      </c>
      <c r="C13" s="9">
        <v>30</v>
      </c>
      <c r="D13" s="9"/>
      <c r="E13" s="9"/>
      <c r="F13" s="9"/>
      <c r="G13" s="9"/>
      <c r="H13" s="9"/>
      <c r="I13" s="9"/>
      <c r="J13" s="9">
        <v>13</v>
      </c>
      <c r="K13" s="9">
        <v>12.06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>
        <v>13</v>
      </c>
      <c r="W13" s="9"/>
      <c r="X13" s="9">
        <v>15.7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>
        <v>12</v>
      </c>
      <c r="AJ13" s="9">
        <v>15.48</v>
      </c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>
        <v>12</v>
      </c>
      <c r="AW13" s="9">
        <v>10</v>
      </c>
      <c r="AX13" s="9"/>
      <c r="AY13" s="9"/>
      <c r="AZ13" s="9"/>
      <c r="BA13" s="9"/>
      <c r="BB13" s="9"/>
      <c r="BC13" s="9"/>
      <c r="BD13" s="9"/>
      <c r="BE13" s="9"/>
      <c r="BF13" s="9">
        <v>80</v>
      </c>
      <c r="BG13" s="9">
        <v>12</v>
      </c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>
        <v>12</v>
      </c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>
        <v>13</v>
      </c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>
        <v>18</v>
      </c>
      <c r="CT13" s="9">
        <v>13</v>
      </c>
      <c r="CU13" s="9">
        <v>3.6</v>
      </c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>
        <v>12</v>
      </c>
      <c r="DH13" s="9">
        <v>10</v>
      </c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>
        <v>10</v>
      </c>
      <c r="DT13" s="9"/>
      <c r="DU13" s="9"/>
      <c r="DV13" s="9"/>
      <c r="DW13" s="9"/>
      <c r="DX13" s="9"/>
      <c r="DY13" s="9">
        <f t="shared" si="0"/>
        <v>0</v>
      </c>
      <c r="DZ13" s="9">
        <f t="shared" si="1"/>
        <v>0</v>
      </c>
      <c r="EA13" s="9">
        <f t="shared" si="311"/>
        <v>0</v>
      </c>
      <c r="EB13" s="9">
        <f t="shared" si="2"/>
        <v>0</v>
      </c>
      <c r="EC13" s="9">
        <f t="shared" si="3"/>
        <v>0.28684000000000004</v>
      </c>
      <c r="ED13" s="9">
        <f t="shared" si="4"/>
        <v>8.6052000000000017</v>
      </c>
      <c r="EE13" s="9">
        <f t="shared" si="312"/>
        <v>4.8762800000000004</v>
      </c>
      <c r="EF13" s="9">
        <f t="shared" si="5"/>
        <v>146.28840000000002</v>
      </c>
      <c r="EG13" s="9">
        <f t="shared" si="313"/>
        <v>0.28684000000000004</v>
      </c>
      <c r="EH13" s="9">
        <f t="shared" si="314"/>
        <v>8.6052000000000017</v>
      </c>
      <c r="EI13" s="7" t="s">
        <v>44</v>
      </c>
      <c r="EJ13" s="9">
        <f t="shared" si="6"/>
        <v>4.8762800000000004</v>
      </c>
      <c r="EK13" s="9">
        <f t="shared" si="7"/>
        <v>146.28840000000002</v>
      </c>
      <c r="EL13" s="9">
        <f t="shared" si="315"/>
        <v>0</v>
      </c>
      <c r="EM13" s="9">
        <f t="shared" si="316"/>
        <v>0</v>
      </c>
      <c r="EN13" s="9">
        <f t="shared" si="317"/>
        <v>0</v>
      </c>
      <c r="EO13" s="9">
        <f t="shared" si="8"/>
        <v>0</v>
      </c>
      <c r="EP13" s="9">
        <f t="shared" si="318"/>
        <v>0</v>
      </c>
      <c r="EQ13" s="9">
        <f t="shared" si="9"/>
        <v>0</v>
      </c>
      <c r="ER13" s="9">
        <f t="shared" si="10"/>
        <v>175.54608000000002</v>
      </c>
      <c r="ES13" s="9">
        <f t="shared" si="11"/>
        <v>5266.3824000000004</v>
      </c>
      <c r="ET13" s="9">
        <f t="shared" si="12"/>
        <v>234.06144</v>
      </c>
      <c r="EU13" s="9">
        <f t="shared" si="13"/>
        <v>7021.8432000000003</v>
      </c>
      <c r="EV13" s="9">
        <f t="shared" si="14"/>
        <v>97.525600000000011</v>
      </c>
      <c r="EW13" s="9">
        <f t="shared" si="15"/>
        <v>2925.7680000000005</v>
      </c>
      <c r="EX13" s="9">
        <f t="shared" si="16"/>
        <v>0</v>
      </c>
      <c r="EY13" s="9">
        <f t="shared" si="17"/>
        <v>0</v>
      </c>
      <c r="EZ13" s="9">
        <f t="shared" si="18"/>
        <v>507.13312000000002</v>
      </c>
      <c r="FA13" s="9">
        <f t="shared" si="19"/>
        <v>15213.9936</v>
      </c>
      <c r="FB13" s="9">
        <f t="shared" si="20"/>
        <v>507.13312000000002</v>
      </c>
      <c r="FC13" s="9">
        <f t="shared" si="21"/>
        <v>15213.9936</v>
      </c>
      <c r="FD13" s="9">
        <f t="shared" si="22"/>
        <v>0</v>
      </c>
      <c r="FE13" s="9">
        <f t="shared" si="23"/>
        <v>0</v>
      </c>
      <c r="FF13" s="9">
        <f t="shared" si="24"/>
        <v>0</v>
      </c>
      <c r="FG13" s="9">
        <f t="shared" si="25"/>
        <v>0</v>
      </c>
      <c r="FH13" s="9">
        <f t="shared" si="26"/>
        <v>0</v>
      </c>
      <c r="FI13" s="9">
        <f t="shared" si="27"/>
        <v>0</v>
      </c>
      <c r="FJ13" s="9">
        <f t="shared" si="28"/>
        <v>19.505120000000002</v>
      </c>
      <c r="FK13" s="9">
        <f t="shared" si="29"/>
        <v>585.1536000000001</v>
      </c>
      <c r="FL13" s="9">
        <f t="shared" si="30"/>
        <v>29.257680000000001</v>
      </c>
      <c r="FM13" s="9">
        <f t="shared" si="31"/>
        <v>877.73040000000003</v>
      </c>
      <c r="FN13" s="9">
        <f t="shared" si="32"/>
        <v>39.010240000000003</v>
      </c>
      <c r="FO13" s="9">
        <f t="shared" si="33"/>
        <v>1170.3072000000002</v>
      </c>
      <c r="FP13" s="9">
        <f t="shared" si="34"/>
        <v>0</v>
      </c>
      <c r="FQ13" s="9">
        <f t="shared" si="35"/>
        <v>0</v>
      </c>
      <c r="FR13" s="9">
        <f t="shared" si="36"/>
        <v>73.144200000000012</v>
      </c>
      <c r="FS13" s="9">
        <f t="shared" si="37"/>
        <v>2194.3260000000005</v>
      </c>
      <c r="FT13" s="9">
        <f t="shared" si="38"/>
        <v>73.144200000000012</v>
      </c>
      <c r="FU13" s="9">
        <f t="shared" si="39"/>
        <v>2194.3260000000005</v>
      </c>
      <c r="FV13" s="9">
        <f t="shared" si="40"/>
        <v>0</v>
      </c>
      <c r="FW13" s="9">
        <f t="shared" si="41"/>
        <v>0</v>
      </c>
      <c r="FX13" s="9">
        <f t="shared" si="42"/>
        <v>0</v>
      </c>
      <c r="FY13" s="9">
        <f t="shared" si="43"/>
        <v>0</v>
      </c>
      <c r="FZ13" s="9">
        <f t="shared" si="44"/>
        <v>0</v>
      </c>
      <c r="GA13" s="9">
        <f t="shared" si="45"/>
        <v>0</v>
      </c>
      <c r="GB13" s="9">
        <f t="shared" si="46"/>
        <v>78.020480000000006</v>
      </c>
      <c r="GC13" s="9">
        <f t="shared" si="47"/>
        <v>2340.6144000000004</v>
      </c>
      <c r="GD13" s="9">
        <f t="shared" si="48"/>
        <v>78.020480000000006</v>
      </c>
      <c r="GE13" s="9">
        <f t="shared" si="49"/>
        <v>2340.6144000000004</v>
      </c>
      <c r="GF13" s="9">
        <f t="shared" si="50"/>
        <v>39.010240000000003</v>
      </c>
      <c r="GG13" s="9">
        <f t="shared" si="51"/>
        <v>1170.3072000000002</v>
      </c>
      <c r="GH13" s="9">
        <f t="shared" si="52"/>
        <v>0</v>
      </c>
      <c r="GI13" s="9">
        <f t="shared" si="53"/>
        <v>0</v>
      </c>
      <c r="GJ13" s="130">
        <f t="shared" si="54"/>
        <v>195.05120000000002</v>
      </c>
      <c r="GK13" s="130">
        <f t="shared" si="55"/>
        <v>5851.536000000001</v>
      </c>
      <c r="GL13" s="9">
        <f t="shared" si="56"/>
        <v>195.05120000000002</v>
      </c>
      <c r="GM13" s="9">
        <f t="shared" si="57"/>
        <v>5851.536000000001</v>
      </c>
      <c r="GN13" s="9">
        <f t="shared" si="58"/>
        <v>0</v>
      </c>
      <c r="GO13" s="9">
        <f t="shared" si="59"/>
        <v>0</v>
      </c>
      <c r="GP13" s="9">
        <f t="shared" si="60"/>
        <v>0</v>
      </c>
      <c r="GQ13" s="9">
        <f t="shared" si="61"/>
        <v>0</v>
      </c>
      <c r="GR13" s="9">
        <f t="shared" si="62"/>
        <v>0</v>
      </c>
      <c r="GS13" s="9">
        <f t="shared" si="63"/>
        <v>0</v>
      </c>
      <c r="GT13" s="9">
        <f t="shared" si="64"/>
        <v>63.391640000000002</v>
      </c>
      <c r="GU13" s="9">
        <f t="shared" si="65"/>
        <v>1901.7492</v>
      </c>
      <c r="GV13" s="9">
        <f t="shared" si="66"/>
        <v>78.020480000000006</v>
      </c>
      <c r="GW13" s="9">
        <f t="shared" si="67"/>
        <v>2340.6144000000004</v>
      </c>
      <c r="GX13" s="9">
        <f t="shared" si="68"/>
        <v>34.133960000000002</v>
      </c>
      <c r="GY13" s="9">
        <f t="shared" si="69"/>
        <v>1024.0188000000001</v>
      </c>
      <c r="GZ13" s="9">
        <f t="shared" si="70"/>
        <v>0</v>
      </c>
      <c r="HA13" s="9">
        <f t="shared" si="71"/>
        <v>0</v>
      </c>
      <c r="HB13" s="9">
        <f t="shared" si="72"/>
        <v>170.66980000000001</v>
      </c>
      <c r="HC13" s="9">
        <f t="shared" si="73"/>
        <v>5120.0940000000001</v>
      </c>
      <c r="HD13" s="9">
        <f t="shared" si="74"/>
        <v>170.66980000000001</v>
      </c>
      <c r="HE13" s="9">
        <f t="shared" si="75"/>
        <v>5120.0940000000001</v>
      </c>
      <c r="HF13" s="9">
        <f t="shared" si="76"/>
        <v>0</v>
      </c>
      <c r="HG13" s="9">
        <f t="shared" si="77"/>
        <v>0</v>
      </c>
      <c r="HH13" s="9">
        <f t="shared" si="78"/>
        <v>0</v>
      </c>
      <c r="HI13" s="9">
        <f t="shared" si="79"/>
        <v>0</v>
      </c>
      <c r="HJ13" s="9">
        <f t="shared" si="80"/>
        <v>0</v>
      </c>
      <c r="HK13" s="9">
        <f t="shared" si="81"/>
        <v>0</v>
      </c>
      <c r="HL13" s="9">
        <f t="shared" si="82"/>
        <v>263.31912</v>
      </c>
      <c r="HM13" s="9">
        <f t="shared" si="83"/>
        <v>7899.5735999999997</v>
      </c>
      <c r="HN13" s="9">
        <f t="shared" si="84"/>
        <v>156.04096000000001</v>
      </c>
      <c r="HO13" s="9">
        <f t="shared" si="85"/>
        <v>4681.2288000000008</v>
      </c>
      <c r="HP13" s="9">
        <f t="shared" si="86"/>
        <v>112.15444000000001</v>
      </c>
      <c r="HQ13" s="9">
        <f t="shared" si="87"/>
        <v>3364.6332000000002</v>
      </c>
      <c r="HR13" s="9">
        <f t="shared" si="88"/>
        <v>0</v>
      </c>
      <c r="HS13" s="9">
        <f t="shared" si="89"/>
        <v>0</v>
      </c>
      <c r="HT13" s="9">
        <f t="shared" si="90"/>
        <v>526.63824</v>
      </c>
      <c r="HU13" s="9">
        <f t="shared" si="91"/>
        <v>15799.147199999999</v>
      </c>
      <c r="HV13" s="9">
        <f t="shared" si="92"/>
        <v>526.63824</v>
      </c>
      <c r="HW13" s="9">
        <f t="shared" si="93"/>
        <v>15799.147199999999</v>
      </c>
      <c r="HX13" s="9">
        <f t="shared" si="325"/>
        <v>0</v>
      </c>
      <c r="HY13" s="9">
        <f t="shared" si="94"/>
        <v>0</v>
      </c>
      <c r="HZ13" s="9">
        <f t="shared" si="95"/>
        <v>0</v>
      </c>
      <c r="IA13" s="9">
        <f t="shared" si="96"/>
        <v>0</v>
      </c>
      <c r="IB13" s="9">
        <f t="shared" si="97"/>
        <v>0</v>
      </c>
      <c r="IC13" s="9">
        <f t="shared" si="98"/>
        <v>0</v>
      </c>
      <c r="ID13" s="9">
        <f t="shared" si="99"/>
        <v>53.639080000000007</v>
      </c>
      <c r="IE13" s="9">
        <f t="shared" si="100"/>
        <v>1609.1724000000002</v>
      </c>
      <c r="IF13" s="9">
        <f t="shared" si="101"/>
        <v>43.886520000000004</v>
      </c>
      <c r="IG13" s="9">
        <f t="shared" si="102"/>
        <v>1316.5956000000001</v>
      </c>
      <c r="IH13" s="9">
        <f t="shared" si="103"/>
        <v>39.010240000000003</v>
      </c>
      <c r="II13" s="9">
        <f t="shared" si="104"/>
        <v>1170.3072000000002</v>
      </c>
      <c r="IJ13" s="9">
        <f t="shared" si="105"/>
        <v>0</v>
      </c>
      <c r="IK13" s="9">
        <f t="shared" si="106"/>
        <v>0</v>
      </c>
      <c r="IL13" s="9">
        <f t="shared" si="107"/>
        <v>131.65956</v>
      </c>
      <c r="IM13" s="9">
        <f t="shared" si="108"/>
        <v>3949.7867999999999</v>
      </c>
      <c r="IN13" s="9">
        <f t="shared" si="109"/>
        <v>131.65956</v>
      </c>
      <c r="IO13" s="9">
        <f t="shared" si="110"/>
        <v>3949.7867999999999</v>
      </c>
      <c r="IP13" s="9">
        <f t="shared" si="111"/>
        <v>0</v>
      </c>
      <c r="IQ13" s="9">
        <f t="shared" si="112"/>
        <v>0</v>
      </c>
      <c r="IR13" s="9">
        <f t="shared" si="113"/>
        <v>0</v>
      </c>
      <c r="IS13" s="9">
        <f t="shared" si="114"/>
        <v>0</v>
      </c>
      <c r="IT13" s="9">
        <f t="shared" si="115"/>
        <v>0</v>
      </c>
      <c r="IU13" s="9">
        <f t="shared" si="116"/>
        <v>0</v>
      </c>
      <c r="IV13" s="9">
        <f t="shared" si="117"/>
        <v>131.65956</v>
      </c>
      <c r="IW13" s="9">
        <f t="shared" si="118"/>
        <v>3949.7867999999999</v>
      </c>
      <c r="IX13" s="9">
        <f t="shared" si="119"/>
        <v>107.27816000000001</v>
      </c>
      <c r="IY13" s="9">
        <f t="shared" si="120"/>
        <v>3218.3448000000003</v>
      </c>
      <c r="IZ13" s="9">
        <f t="shared" si="121"/>
        <v>73.144200000000012</v>
      </c>
      <c r="JA13" s="9">
        <f t="shared" si="122"/>
        <v>2194.3260000000005</v>
      </c>
      <c r="JB13" s="9">
        <f t="shared" si="123"/>
        <v>0</v>
      </c>
      <c r="JC13" s="9">
        <f t="shared" si="124"/>
        <v>0</v>
      </c>
      <c r="JD13" s="9">
        <f t="shared" si="125"/>
        <v>307.20564000000002</v>
      </c>
      <c r="JE13" s="9">
        <f t="shared" si="126"/>
        <v>9216.1692000000003</v>
      </c>
      <c r="JF13" s="9">
        <f t="shared" si="127"/>
        <v>307.20564000000002</v>
      </c>
      <c r="JG13" s="9">
        <f t="shared" si="128"/>
        <v>9216.1692000000003</v>
      </c>
      <c r="JH13" s="9">
        <f t="shared" si="129"/>
        <v>0</v>
      </c>
      <c r="JI13" s="9">
        <f t="shared" si="130"/>
        <v>0</v>
      </c>
      <c r="JJ13" s="9">
        <f t="shared" si="131"/>
        <v>0</v>
      </c>
      <c r="JK13" s="9">
        <f t="shared" si="132"/>
        <v>0</v>
      </c>
      <c r="JL13" s="9">
        <f t="shared" si="133"/>
        <v>0</v>
      </c>
      <c r="JM13" s="9">
        <f t="shared" si="134"/>
        <v>0</v>
      </c>
      <c r="JN13" s="9">
        <f t="shared" si="135"/>
        <v>0</v>
      </c>
      <c r="JO13" s="9">
        <f t="shared" si="136"/>
        <v>0</v>
      </c>
      <c r="JP13" s="9">
        <f t="shared" si="137"/>
        <v>117.03072</v>
      </c>
      <c r="JQ13" s="9">
        <f t="shared" si="138"/>
        <v>3510.9216000000001</v>
      </c>
      <c r="JR13" s="9">
        <f t="shared" si="139"/>
        <v>39.010240000000003</v>
      </c>
      <c r="JS13" s="9">
        <f t="shared" si="140"/>
        <v>1170.3072000000002</v>
      </c>
      <c r="JT13" s="9">
        <f t="shared" si="141"/>
        <v>0</v>
      </c>
      <c r="JU13" s="9">
        <f t="shared" si="142"/>
        <v>0</v>
      </c>
      <c r="JV13" s="9">
        <f t="shared" si="143"/>
        <v>273.07168000000001</v>
      </c>
      <c r="JW13" s="9">
        <f t="shared" si="144"/>
        <v>8192.1504000000004</v>
      </c>
      <c r="JX13" s="9">
        <f t="shared" si="145"/>
        <v>273.07168000000001</v>
      </c>
      <c r="JY13" s="9">
        <f t="shared" si="146"/>
        <v>8192.1504000000004</v>
      </c>
      <c r="JZ13" s="9">
        <f t="shared" si="147"/>
        <v>0</v>
      </c>
      <c r="KA13" s="9">
        <f t="shared" si="148"/>
        <v>0</v>
      </c>
      <c r="KB13" s="9">
        <f t="shared" si="149"/>
        <v>0</v>
      </c>
      <c r="KC13" s="9">
        <f t="shared" si="150"/>
        <v>0</v>
      </c>
      <c r="KD13" s="9">
        <f t="shared" si="151"/>
        <v>0</v>
      </c>
      <c r="KE13" s="9">
        <f t="shared" si="152"/>
        <v>0</v>
      </c>
      <c r="KF13" s="9">
        <f t="shared" si="153"/>
        <v>63.391640000000002</v>
      </c>
      <c r="KG13" s="9">
        <f t="shared" si="154"/>
        <v>1901.7492</v>
      </c>
      <c r="KH13" s="9">
        <f t="shared" si="155"/>
        <v>39.010240000000003</v>
      </c>
      <c r="KI13" s="9">
        <f t="shared" si="156"/>
        <v>1170.3072000000002</v>
      </c>
      <c r="KJ13" s="9">
        <f t="shared" si="157"/>
        <v>24.381400000000003</v>
      </c>
      <c r="KK13" s="9">
        <f t="shared" si="158"/>
        <v>731.44200000000012</v>
      </c>
      <c r="KL13" s="9">
        <f t="shared" si="159"/>
        <v>0</v>
      </c>
      <c r="KM13" s="9">
        <f t="shared" si="160"/>
        <v>0</v>
      </c>
      <c r="KN13" s="9">
        <f t="shared" si="161"/>
        <v>126.78328</v>
      </c>
      <c r="KO13" s="9">
        <f t="shared" si="162"/>
        <v>3803.4983999999999</v>
      </c>
      <c r="KP13" s="9">
        <f t="shared" si="163"/>
        <v>126.78328</v>
      </c>
      <c r="KQ13" s="9">
        <f t="shared" si="164"/>
        <v>3803.4983999999999</v>
      </c>
      <c r="KR13" s="9">
        <f t="shared" si="165"/>
        <v>0</v>
      </c>
      <c r="KS13" s="9">
        <f t="shared" si="166"/>
        <v>0</v>
      </c>
      <c r="KT13" s="9">
        <f t="shared" si="167"/>
        <v>0</v>
      </c>
      <c r="KU13" s="9">
        <f t="shared" si="168"/>
        <v>0</v>
      </c>
      <c r="KV13" s="9">
        <f t="shared" si="169"/>
        <v>0</v>
      </c>
      <c r="KW13" s="9">
        <f t="shared" si="170"/>
        <v>0</v>
      </c>
      <c r="KX13" s="9">
        <f t="shared" si="171"/>
        <v>48.762800000000006</v>
      </c>
      <c r="KY13" s="9">
        <f t="shared" si="172"/>
        <v>1462.8840000000002</v>
      </c>
      <c r="KZ13" s="9">
        <f t="shared" si="173"/>
        <v>68.267920000000004</v>
      </c>
      <c r="LA13" s="9">
        <f t="shared" si="174"/>
        <v>2048.0376000000001</v>
      </c>
      <c r="LB13" s="9">
        <f t="shared" si="175"/>
        <v>29.257680000000001</v>
      </c>
      <c r="LC13" s="9">
        <f t="shared" si="176"/>
        <v>877.73040000000003</v>
      </c>
      <c r="LD13" s="9">
        <f t="shared" si="177"/>
        <v>0</v>
      </c>
      <c r="LE13" s="9">
        <f t="shared" si="178"/>
        <v>0</v>
      </c>
      <c r="LF13" s="9">
        <f t="shared" si="179"/>
        <v>141.41212000000002</v>
      </c>
      <c r="LG13" s="9">
        <f t="shared" si="180"/>
        <v>4242.3636000000006</v>
      </c>
      <c r="LH13" s="9">
        <f t="shared" si="181"/>
        <v>141.41212000000002</v>
      </c>
      <c r="LI13" s="9">
        <f t="shared" si="319"/>
        <v>4242.3636000000006</v>
      </c>
      <c r="LJ13" s="9">
        <f t="shared" si="182"/>
        <v>0</v>
      </c>
      <c r="LK13" s="9">
        <f t="shared" si="183"/>
        <v>0</v>
      </c>
      <c r="LL13" s="9">
        <f t="shared" si="184"/>
        <v>0</v>
      </c>
      <c r="LM13" s="9">
        <f t="shared" si="185"/>
        <v>0</v>
      </c>
      <c r="LN13" s="9">
        <f t="shared" si="186"/>
        <v>0</v>
      </c>
      <c r="LO13" s="9">
        <f t="shared" si="187"/>
        <v>0</v>
      </c>
      <c r="LP13" s="9">
        <f t="shared" si="188"/>
        <v>136.53584000000001</v>
      </c>
      <c r="LQ13" s="9">
        <f t="shared" si="189"/>
        <v>4096.0752000000002</v>
      </c>
      <c r="LR13" s="9">
        <f t="shared" si="190"/>
        <v>204.80376000000001</v>
      </c>
      <c r="LS13" s="9">
        <f t="shared" si="191"/>
        <v>6144.1128000000008</v>
      </c>
      <c r="LT13" s="9">
        <f t="shared" si="192"/>
        <v>19.505120000000002</v>
      </c>
      <c r="LU13" s="9">
        <f t="shared" si="193"/>
        <v>585.1536000000001</v>
      </c>
      <c r="LV13" s="9">
        <f t="shared" si="194"/>
        <v>0</v>
      </c>
      <c r="LW13" s="9">
        <f t="shared" si="195"/>
        <v>0</v>
      </c>
      <c r="LX13" s="9">
        <f t="shared" si="196"/>
        <v>360.84472000000005</v>
      </c>
      <c r="LY13" s="9">
        <f t="shared" si="197"/>
        <v>10825.341600000002</v>
      </c>
      <c r="LZ13" s="9">
        <f t="shared" si="198"/>
        <v>360.84472000000005</v>
      </c>
      <c r="MA13" s="9">
        <f t="shared" si="199"/>
        <v>10825.341600000002</v>
      </c>
      <c r="MB13" s="9">
        <f t="shared" si="200"/>
        <v>0</v>
      </c>
      <c r="MC13" s="9">
        <f t="shared" si="201"/>
        <v>0</v>
      </c>
      <c r="MD13" s="9">
        <f t="shared" si="202"/>
        <v>0</v>
      </c>
      <c r="ME13" s="9">
        <f t="shared" si="203"/>
        <v>0</v>
      </c>
      <c r="MF13" s="9">
        <f t="shared" si="204"/>
        <v>0</v>
      </c>
      <c r="MG13" s="9">
        <f t="shared" si="205"/>
        <v>0</v>
      </c>
      <c r="MH13" s="9">
        <f t="shared" si="206"/>
        <v>292.57680000000005</v>
      </c>
      <c r="MI13" s="9">
        <f t="shared" si="207"/>
        <v>8777.3040000000019</v>
      </c>
      <c r="MJ13" s="9">
        <f t="shared" si="208"/>
        <v>355.96844000000004</v>
      </c>
      <c r="MK13" s="9">
        <f t="shared" si="209"/>
        <v>10679.053200000002</v>
      </c>
      <c r="ML13" s="9">
        <f t="shared" si="210"/>
        <v>117.03072</v>
      </c>
      <c r="MM13" s="9">
        <f t="shared" si="211"/>
        <v>3510.9216000000001</v>
      </c>
      <c r="MN13" s="9">
        <f t="shared" si="212"/>
        <v>0</v>
      </c>
      <c r="MO13" s="9">
        <f t="shared" si="213"/>
        <v>0</v>
      </c>
      <c r="MP13" s="9">
        <f t="shared" si="214"/>
        <v>760.69968000000006</v>
      </c>
      <c r="MQ13" s="9">
        <f t="shared" si="215"/>
        <v>22820.990400000002</v>
      </c>
      <c r="MR13" s="9">
        <f t="shared" si="216"/>
        <v>760.69968000000006</v>
      </c>
      <c r="MS13" s="9">
        <f t="shared" si="320"/>
        <v>22820.990400000002</v>
      </c>
      <c r="MT13" s="9">
        <f t="shared" si="217"/>
        <v>0</v>
      </c>
      <c r="MU13" s="9">
        <f t="shared" si="218"/>
        <v>0</v>
      </c>
      <c r="MV13" s="9">
        <f t="shared" si="219"/>
        <v>0</v>
      </c>
      <c r="MW13" s="9">
        <f t="shared" si="220"/>
        <v>0</v>
      </c>
      <c r="MX13" s="9">
        <f t="shared" si="221"/>
        <v>0</v>
      </c>
      <c r="MY13" s="9">
        <f t="shared" si="222"/>
        <v>0</v>
      </c>
      <c r="MZ13" s="9">
        <f t="shared" si="223"/>
        <v>209.68004000000002</v>
      </c>
      <c r="NA13" s="9">
        <f t="shared" si="224"/>
        <v>6290.4012000000002</v>
      </c>
      <c r="NB13" s="9">
        <f t="shared" si="225"/>
        <v>195.05120000000002</v>
      </c>
      <c r="NC13" s="9">
        <f t="shared" si="226"/>
        <v>5851.536000000001</v>
      </c>
      <c r="ND13" s="9">
        <f t="shared" si="227"/>
        <v>73.144200000000012</v>
      </c>
      <c r="NE13" s="9">
        <f t="shared" si="228"/>
        <v>2194.3260000000005</v>
      </c>
      <c r="NF13" s="9">
        <f t="shared" si="229"/>
        <v>0</v>
      </c>
      <c r="NG13" s="9">
        <f t="shared" si="230"/>
        <v>0</v>
      </c>
      <c r="NH13" s="9">
        <f t="shared" si="231"/>
        <v>468.12288000000001</v>
      </c>
      <c r="NI13" s="9">
        <f t="shared" si="232"/>
        <v>14043.686400000001</v>
      </c>
      <c r="NJ13" s="9">
        <f t="shared" si="233"/>
        <v>468.12288000000001</v>
      </c>
      <c r="NK13" s="9">
        <f t="shared" si="234"/>
        <v>14043.686400000001</v>
      </c>
      <c r="NL13" s="9">
        <f t="shared" si="235"/>
        <v>0</v>
      </c>
      <c r="NM13" s="9">
        <f t="shared" si="236"/>
        <v>0</v>
      </c>
      <c r="NN13" s="9">
        <f t="shared" si="237"/>
        <v>0</v>
      </c>
      <c r="NO13" s="9">
        <f t="shared" si="238"/>
        <v>0</v>
      </c>
      <c r="NP13" s="9">
        <f t="shared" si="239"/>
        <v>0</v>
      </c>
      <c r="NQ13" s="9">
        <f t="shared" si="240"/>
        <v>0</v>
      </c>
      <c r="NR13" s="9">
        <f t="shared" si="241"/>
        <v>214.55632000000003</v>
      </c>
      <c r="NS13" s="9">
        <f t="shared" si="242"/>
        <v>6436.6896000000006</v>
      </c>
      <c r="NT13" s="9">
        <f t="shared" si="243"/>
        <v>234.06144</v>
      </c>
      <c r="NU13" s="9">
        <f t="shared" si="244"/>
        <v>7021.8432000000003</v>
      </c>
      <c r="NV13" s="9">
        <f t="shared" si="245"/>
        <v>107.27816000000001</v>
      </c>
      <c r="NW13" s="9">
        <f t="shared" si="246"/>
        <v>3218.3448000000003</v>
      </c>
      <c r="NX13" s="9">
        <f t="shared" si="247"/>
        <v>0</v>
      </c>
      <c r="NY13" s="9">
        <f t="shared" si="248"/>
        <v>0</v>
      </c>
      <c r="NZ13" s="9">
        <f t="shared" si="249"/>
        <v>546.14336000000003</v>
      </c>
      <c r="OA13" s="9">
        <f t="shared" si="250"/>
        <v>16384.300800000001</v>
      </c>
      <c r="OB13" s="9">
        <f t="shared" si="251"/>
        <v>546.14336000000003</v>
      </c>
      <c r="OC13" s="9">
        <f t="shared" si="321"/>
        <v>16384.300800000001</v>
      </c>
      <c r="OD13" s="9">
        <f t="shared" si="252"/>
        <v>0</v>
      </c>
      <c r="OE13" s="9">
        <f t="shared" si="253"/>
        <v>0</v>
      </c>
      <c r="OF13" s="9">
        <f t="shared" si="254"/>
        <v>0</v>
      </c>
      <c r="OG13" s="9">
        <f t="shared" si="255"/>
        <v>0</v>
      </c>
      <c r="OH13" s="9">
        <f t="shared" si="256"/>
        <v>0</v>
      </c>
      <c r="OI13" s="9">
        <f t="shared" si="257"/>
        <v>0</v>
      </c>
      <c r="OJ13" s="9">
        <f t="shared" si="258"/>
        <v>68.267920000000004</v>
      </c>
      <c r="OK13" s="9">
        <f t="shared" si="259"/>
        <v>2048.0376000000001</v>
      </c>
      <c r="OL13" s="9">
        <f t="shared" si="260"/>
        <v>58.515360000000001</v>
      </c>
      <c r="OM13" s="9">
        <f t="shared" si="261"/>
        <v>1755.4608000000001</v>
      </c>
      <c r="ON13" s="9">
        <f t="shared" si="262"/>
        <v>29.257680000000001</v>
      </c>
      <c r="OO13" s="9">
        <f t="shared" si="263"/>
        <v>877.73040000000003</v>
      </c>
      <c r="OP13" s="9">
        <f t="shared" si="264"/>
        <v>0</v>
      </c>
      <c r="OQ13" s="9">
        <f t="shared" si="265"/>
        <v>0</v>
      </c>
      <c r="OR13" s="9">
        <f t="shared" si="266"/>
        <v>156.04096000000001</v>
      </c>
      <c r="OS13" s="9">
        <f t="shared" si="267"/>
        <v>4681.2288000000008</v>
      </c>
      <c r="OT13" s="9">
        <f t="shared" si="322"/>
        <v>156.04096000000001</v>
      </c>
      <c r="OU13" s="9">
        <f t="shared" si="268"/>
        <v>4681.2288000000008</v>
      </c>
      <c r="OV13" s="9">
        <f t="shared" si="269"/>
        <v>0</v>
      </c>
      <c r="OW13" s="9">
        <f t="shared" si="270"/>
        <v>0</v>
      </c>
      <c r="OX13" s="9">
        <f t="shared" si="271"/>
        <v>0</v>
      </c>
      <c r="OY13" s="9">
        <f t="shared" si="272"/>
        <v>0</v>
      </c>
      <c r="OZ13" s="9">
        <f t="shared" si="273"/>
        <v>0</v>
      </c>
      <c r="PA13" s="9">
        <f t="shared" si="274"/>
        <v>0</v>
      </c>
      <c r="PB13" s="9">
        <f t="shared" si="275"/>
        <v>224.30888000000002</v>
      </c>
      <c r="PC13" s="9">
        <f t="shared" si="276"/>
        <v>6729.2664000000004</v>
      </c>
      <c r="PD13" s="9">
        <f t="shared" si="277"/>
        <v>136.53584000000001</v>
      </c>
      <c r="PE13" s="9">
        <f t="shared" si="278"/>
        <v>4096.0752000000002</v>
      </c>
      <c r="PF13" s="9">
        <f t="shared" si="279"/>
        <v>175.54608000000002</v>
      </c>
      <c r="PG13" s="9">
        <f t="shared" si="280"/>
        <v>5266.3824000000004</v>
      </c>
      <c r="PH13" s="9">
        <f t="shared" si="281"/>
        <v>0</v>
      </c>
      <c r="PI13" s="9">
        <f t="shared" si="282"/>
        <v>0</v>
      </c>
      <c r="PJ13" s="9">
        <f t="shared" si="283"/>
        <v>531.51452000000006</v>
      </c>
      <c r="PK13" s="9">
        <f t="shared" si="284"/>
        <v>15945.435600000003</v>
      </c>
      <c r="PL13" s="9">
        <f t="shared" si="285"/>
        <v>531.51452000000006</v>
      </c>
      <c r="PM13" s="9">
        <f t="shared" si="323"/>
        <v>15945.435600000003</v>
      </c>
      <c r="PN13" s="9">
        <f t="shared" si="286"/>
        <v>0</v>
      </c>
      <c r="PO13" s="9">
        <f t="shared" si="287"/>
        <v>0</v>
      </c>
      <c r="PP13" s="9">
        <f t="shared" si="288"/>
        <v>0</v>
      </c>
      <c r="PQ13" s="9">
        <f t="shared" si="289"/>
        <v>0</v>
      </c>
      <c r="PR13" s="9">
        <f t="shared" si="290"/>
        <v>0</v>
      </c>
      <c r="PS13" s="9">
        <f t="shared" si="291"/>
        <v>0</v>
      </c>
      <c r="PT13" s="9">
        <f t="shared" si="292"/>
        <v>63.391640000000002</v>
      </c>
      <c r="PU13" s="9">
        <f t="shared" si="293"/>
        <v>1901.7492</v>
      </c>
      <c r="PV13" s="9">
        <f t="shared" si="294"/>
        <v>63.391640000000002</v>
      </c>
      <c r="PW13" s="9">
        <f t="shared" si="295"/>
        <v>1901.7492</v>
      </c>
      <c r="PX13" s="9">
        <f t="shared" si="296"/>
        <v>29.257680000000001</v>
      </c>
      <c r="PY13" s="9">
        <f t="shared" si="297"/>
        <v>877.73040000000003</v>
      </c>
      <c r="PZ13" s="9">
        <f t="shared" si="298"/>
        <v>0</v>
      </c>
      <c r="QA13" s="9">
        <f t="shared" si="299"/>
        <v>0</v>
      </c>
      <c r="QB13" s="9">
        <f t="shared" si="300"/>
        <v>156.04096000000001</v>
      </c>
      <c r="QC13" s="9">
        <f t="shared" si="301"/>
        <v>4681.2288000000008</v>
      </c>
      <c r="QD13" s="9">
        <f t="shared" si="302"/>
        <v>156.04096000000001</v>
      </c>
      <c r="QE13" s="9">
        <f t="shared" si="324"/>
        <v>4681.2288000000008</v>
      </c>
      <c r="QF13" s="9">
        <f t="shared" si="303"/>
        <v>0</v>
      </c>
      <c r="QG13" s="9">
        <f t="shared" si="304"/>
        <v>0</v>
      </c>
      <c r="QH13" s="9">
        <f t="shared" si="305"/>
        <v>346.21588000000003</v>
      </c>
      <c r="QI13" s="9">
        <f t="shared" si="306"/>
        <v>10386.476400000001</v>
      </c>
      <c r="QJ13" s="9">
        <f t="shared" si="307"/>
        <v>346.21588000000003</v>
      </c>
      <c r="QK13" s="9">
        <f t="shared" si="308"/>
        <v>10386.476400000001</v>
      </c>
      <c r="QL13" s="24">
        <f t="shared" si="309"/>
        <v>6085.5974400000005</v>
      </c>
      <c r="QM13" s="24">
        <f t="shared" si="310"/>
        <v>173351.75400000004</v>
      </c>
    </row>
    <row r="14" spans="1:456" s="5" customFormat="1" ht="18.75" customHeight="1" x14ac:dyDescent="0.25">
      <c r="A14" s="7" t="s">
        <v>118</v>
      </c>
      <c r="B14" s="3" t="s">
        <v>3</v>
      </c>
      <c r="C14" s="9">
        <v>250</v>
      </c>
      <c r="D14" s="9"/>
      <c r="E14" s="9">
        <v>8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>
        <v>8</v>
      </c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>
        <v>8</v>
      </c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>
        <v>8</v>
      </c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>
        <f t="shared" si="0"/>
        <v>1.6E-2</v>
      </c>
      <c r="DZ14" s="9">
        <f t="shared" si="1"/>
        <v>4</v>
      </c>
      <c r="EA14" s="9">
        <f t="shared" si="311"/>
        <v>0.27200000000000002</v>
      </c>
      <c r="EB14" s="9">
        <f t="shared" si="2"/>
        <v>68</v>
      </c>
      <c r="EC14" s="9">
        <f t="shared" si="3"/>
        <v>1.6E-2</v>
      </c>
      <c r="ED14" s="9">
        <f t="shared" si="4"/>
        <v>4</v>
      </c>
      <c r="EE14" s="9">
        <f t="shared" si="312"/>
        <v>0.27200000000000002</v>
      </c>
      <c r="EF14" s="9">
        <f t="shared" si="5"/>
        <v>68</v>
      </c>
      <c r="EG14" s="9">
        <f t="shared" si="313"/>
        <v>3.2000000000000001E-2</v>
      </c>
      <c r="EH14" s="9">
        <f t="shared" si="314"/>
        <v>8</v>
      </c>
      <c r="EI14" s="7" t="s">
        <v>118</v>
      </c>
      <c r="EJ14" s="9">
        <f t="shared" si="6"/>
        <v>0.54400000000000004</v>
      </c>
      <c r="EK14" s="9">
        <f t="shared" si="7"/>
        <v>136</v>
      </c>
      <c r="EL14" s="9">
        <f t="shared" si="315"/>
        <v>9.7920000000000016</v>
      </c>
      <c r="EM14" s="9">
        <f t="shared" si="316"/>
        <v>2448.0000000000005</v>
      </c>
      <c r="EN14" s="9">
        <f t="shared" si="317"/>
        <v>13.056000000000001</v>
      </c>
      <c r="EO14" s="9">
        <f t="shared" si="8"/>
        <v>3264.0000000000005</v>
      </c>
      <c r="EP14" s="9">
        <f t="shared" si="318"/>
        <v>5.44</v>
      </c>
      <c r="EQ14" s="9">
        <f t="shared" si="9"/>
        <v>1360</v>
      </c>
      <c r="ER14" s="9">
        <f t="shared" si="10"/>
        <v>9.7920000000000016</v>
      </c>
      <c r="ES14" s="9">
        <f t="shared" si="11"/>
        <v>2448.0000000000005</v>
      </c>
      <c r="ET14" s="9">
        <f t="shared" si="12"/>
        <v>13.056000000000001</v>
      </c>
      <c r="EU14" s="9">
        <f t="shared" si="13"/>
        <v>3264.0000000000005</v>
      </c>
      <c r="EV14" s="9">
        <f t="shared" si="14"/>
        <v>5.44</v>
      </c>
      <c r="EW14" s="9">
        <f t="shared" si="15"/>
        <v>1360</v>
      </c>
      <c r="EX14" s="9">
        <f t="shared" si="16"/>
        <v>28.288000000000004</v>
      </c>
      <c r="EY14" s="9">
        <f t="shared" si="17"/>
        <v>7072.0000000000009</v>
      </c>
      <c r="EZ14" s="9">
        <f t="shared" si="18"/>
        <v>28.288000000000004</v>
      </c>
      <c r="FA14" s="9">
        <f t="shared" si="19"/>
        <v>7072.0000000000009</v>
      </c>
      <c r="FB14" s="9">
        <f t="shared" si="20"/>
        <v>56.576000000000008</v>
      </c>
      <c r="FC14" s="9">
        <f t="shared" si="21"/>
        <v>14144.000000000002</v>
      </c>
      <c r="FD14" s="9">
        <f t="shared" si="22"/>
        <v>1.0880000000000001</v>
      </c>
      <c r="FE14" s="9">
        <f t="shared" si="23"/>
        <v>272</v>
      </c>
      <c r="FF14" s="9">
        <f t="shared" si="24"/>
        <v>1.6320000000000001</v>
      </c>
      <c r="FG14" s="9">
        <f t="shared" si="25"/>
        <v>408.00000000000006</v>
      </c>
      <c r="FH14" s="9">
        <f t="shared" si="26"/>
        <v>2.1760000000000002</v>
      </c>
      <c r="FI14" s="9">
        <f t="shared" si="27"/>
        <v>544</v>
      </c>
      <c r="FJ14" s="9">
        <f t="shared" si="28"/>
        <v>1.0880000000000001</v>
      </c>
      <c r="FK14" s="9">
        <f t="shared" si="29"/>
        <v>272</v>
      </c>
      <c r="FL14" s="9">
        <f t="shared" si="30"/>
        <v>1.6320000000000001</v>
      </c>
      <c r="FM14" s="9">
        <f t="shared" si="31"/>
        <v>408.00000000000006</v>
      </c>
      <c r="FN14" s="9">
        <f t="shared" si="32"/>
        <v>2.1760000000000002</v>
      </c>
      <c r="FO14" s="9">
        <f t="shared" si="33"/>
        <v>544</v>
      </c>
      <c r="FP14" s="9">
        <f t="shared" si="34"/>
        <v>4.08</v>
      </c>
      <c r="FQ14" s="9">
        <f t="shared" si="35"/>
        <v>1020</v>
      </c>
      <c r="FR14" s="9">
        <f t="shared" si="36"/>
        <v>4.08</v>
      </c>
      <c r="FS14" s="9">
        <f t="shared" si="37"/>
        <v>1020</v>
      </c>
      <c r="FT14" s="9">
        <f t="shared" si="38"/>
        <v>8.16</v>
      </c>
      <c r="FU14" s="9">
        <f t="shared" si="39"/>
        <v>2040</v>
      </c>
      <c r="FV14" s="9">
        <f t="shared" si="40"/>
        <v>4.3520000000000003</v>
      </c>
      <c r="FW14" s="9">
        <f t="shared" si="41"/>
        <v>1088</v>
      </c>
      <c r="FX14" s="9">
        <f t="shared" si="42"/>
        <v>4.3520000000000003</v>
      </c>
      <c r="FY14" s="9">
        <f t="shared" si="43"/>
        <v>1088</v>
      </c>
      <c r="FZ14" s="9">
        <f t="shared" si="44"/>
        <v>2.1760000000000002</v>
      </c>
      <c r="GA14" s="9">
        <f t="shared" si="45"/>
        <v>544</v>
      </c>
      <c r="GB14" s="9">
        <f t="shared" si="46"/>
        <v>4.3520000000000003</v>
      </c>
      <c r="GC14" s="9">
        <f t="shared" si="47"/>
        <v>1088</v>
      </c>
      <c r="GD14" s="9">
        <f t="shared" si="48"/>
        <v>4.3520000000000003</v>
      </c>
      <c r="GE14" s="9">
        <f t="shared" si="49"/>
        <v>1088</v>
      </c>
      <c r="GF14" s="9">
        <f t="shared" si="50"/>
        <v>2.1760000000000002</v>
      </c>
      <c r="GG14" s="9">
        <f t="shared" si="51"/>
        <v>544</v>
      </c>
      <c r="GH14" s="9">
        <f t="shared" si="52"/>
        <v>10.88</v>
      </c>
      <c r="GI14" s="9">
        <f t="shared" si="53"/>
        <v>2720</v>
      </c>
      <c r="GJ14" s="130">
        <f t="shared" si="54"/>
        <v>10.88</v>
      </c>
      <c r="GK14" s="130">
        <f t="shared" si="55"/>
        <v>2720</v>
      </c>
      <c r="GL14" s="9">
        <f t="shared" si="56"/>
        <v>21.76</v>
      </c>
      <c r="GM14" s="9">
        <f t="shared" si="57"/>
        <v>5440</v>
      </c>
      <c r="GN14" s="9">
        <f t="shared" si="58"/>
        <v>3.5360000000000005</v>
      </c>
      <c r="GO14" s="9">
        <f t="shared" si="59"/>
        <v>884.00000000000011</v>
      </c>
      <c r="GP14" s="9">
        <f t="shared" si="60"/>
        <v>4.3520000000000003</v>
      </c>
      <c r="GQ14" s="9">
        <f t="shared" si="61"/>
        <v>1088</v>
      </c>
      <c r="GR14" s="9">
        <f t="shared" si="62"/>
        <v>1.9040000000000001</v>
      </c>
      <c r="GS14" s="9">
        <f t="shared" si="63"/>
        <v>476.00000000000006</v>
      </c>
      <c r="GT14" s="9">
        <f t="shared" si="64"/>
        <v>3.5360000000000005</v>
      </c>
      <c r="GU14" s="9">
        <f t="shared" si="65"/>
        <v>884.00000000000011</v>
      </c>
      <c r="GV14" s="9">
        <f t="shared" si="66"/>
        <v>4.3520000000000003</v>
      </c>
      <c r="GW14" s="9">
        <f t="shared" si="67"/>
        <v>1088</v>
      </c>
      <c r="GX14" s="9">
        <f t="shared" si="68"/>
        <v>1.9040000000000001</v>
      </c>
      <c r="GY14" s="9">
        <f t="shared" si="69"/>
        <v>476.00000000000006</v>
      </c>
      <c r="GZ14" s="9">
        <f t="shared" si="70"/>
        <v>9.5200000000000014</v>
      </c>
      <c r="HA14" s="9">
        <f t="shared" si="71"/>
        <v>2380.0000000000005</v>
      </c>
      <c r="HB14" s="9">
        <f t="shared" si="72"/>
        <v>9.5200000000000014</v>
      </c>
      <c r="HC14" s="9">
        <f t="shared" si="73"/>
        <v>2380.0000000000005</v>
      </c>
      <c r="HD14" s="9">
        <f t="shared" si="74"/>
        <v>19.040000000000003</v>
      </c>
      <c r="HE14" s="9">
        <f t="shared" si="75"/>
        <v>4760.0000000000009</v>
      </c>
      <c r="HF14" s="9">
        <f t="shared" si="76"/>
        <v>14.688000000000001</v>
      </c>
      <c r="HG14" s="9">
        <f t="shared" si="77"/>
        <v>3672</v>
      </c>
      <c r="HH14" s="9">
        <f t="shared" si="78"/>
        <v>8.7040000000000006</v>
      </c>
      <c r="HI14" s="9">
        <f t="shared" si="79"/>
        <v>2176</v>
      </c>
      <c r="HJ14" s="9">
        <f t="shared" si="80"/>
        <v>6.2560000000000002</v>
      </c>
      <c r="HK14" s="9">
        <f t="shared" si="81"/>
        <v>1564</v>
      </c>
      <c r="HL14" s="9">
        <f t="shared" si="82"/>
        <v>14.688000000000001</v>
      </c>
      <c r="HM14" s="9">
        <f t="shared" si="83"/>
        <v>3672</v>
      </c>
      <c r="HN14" s="9">
        <f t="shared" si="84"/>
        <v>8.7040000000000006</v>
      </c>
      <c r="HO14" s="9">
        <f t="shared" si="85"/>
        <v>2176</v>
      </c>
      <c r="HP14" s="9">
        <f t="shared" si="86"/>
        <v>6.2560000000000002</v>
      </c>
      <c r="HQ14" s="9">
        <f t="shared" si="87"/>
        <v>1564</v>
      </c>
      <c r="HR14" s="9">
        <f t="shared" si="88"/>
        <v>29.376000000000001</v>
      </c>
      <c r="HS14" s="9">
        <f t="shared" si="89"/>
        <v>7344</v>
      </c>
      <c r="HT14" s="9">
        <f t="shared" si="90"/>
        <v>29.376000000000001</v>
      </c>
      <c r="HU14" s="9">
        <f t="shared" si="91"/>
        <v>7344</v>
      </c>
      <c r="HV14" s="9">
        <f t="shared" si="92"/>
        <v>58.752000000000002</v>
      </c>
      <c r="HW14" s="9">
        <f t="shared" si="93"/>
        <v>14688</v>
      </c>
      <c r="HX14" s="9">
        <f t="shared" si="325"/>
        <v>2.992</v>
      </c>
      <c r="HY14" s="9">
        <f t="shared" si="94"/>
        <v>748</v>
      </c>
      <c r="HZ14" s="9">
        <f t="shared" si="95"/>
        <v>2.4480000000000004</v>
      </c>
      <c r="IA14" s="9">
        <f t="shared" si="96"/>
        <v>612.00000000000011</v>
      </c>
      <c r="IB14" s="9">
        <f t="shared" si="97"/>
        <v>2.1760000000000002</v>
      </c>
      <c r="IC14" s="9">
        <f t="shared" si="98"/>
        <v>544</v>
      </c>
      <c r="ID14" s="9">
        <f t="shared" si="99"/>
        <v>2.992</v>
      </c>
      <c r="IE14" s="9">
        <f t="shared" si="100"/>
        <v>748</v>
      </c>
      <c r="IF14" s="9">
        <f t="shared" si="101"/>
        <v>2.4480000000000004</v>
      </c>
      <c r="IG14" s="9">
        <f t="shared" si="102"/>
        <v>612.00000000000011</v>
      </c>
      <c r="IH14" s="9">
        <f t="shared" si="103"/>
        <v>2.1760000000000002</v>
      </c>
      <c r="II14" s="9">
        <f t="shared" si="104"/>
        <v>544</v>
      </c>
      <c r="IJ14" s="9">
        <f t="shared" si="105"/>
        <v>7.3440000000000003</v>
      </c>
      <c r="IK14" s="9">
        <f t="shared" si="106"/>
        <v>1836</v>
      </c>
      <c r="IL14" s="9">
        <f t="shared" si="107"/>
        <v>7.3440000000000003</v>
      </c>
      <c r="IM14" s="9">
        <f t="shared" si="108"/>
        <v>1836</v>
      </c>
      <c r="IN14" s="9">
        <f t="shared" si="109"/>
        <v>14.688000000000001</v>
      </c>
      <c r="IO14" s="9">
        <f t="shared" si="110"/>
        <v>3672</v>
      </c>
      <c r="IP14" s="9">
        <f t="shared" si="111"/>
        <v>7.3440000000000003</v>
      </c>
      <c r="IQ14" s="9">
        <f t="shared" si="112"/>
        <v>1836</v>
      </c>
      <c r="IR14" s="9">
        <f t="shared" si="113"/>
        <v>5.984</v>
      </c>
      <c r="IS14" s="9">
        <f t="shared" si="114"/>
        <v>1496</v>
      </c>
      <c r="IT14" s="9">
        <f t="shared" si="115"/>
        <v>4.08</v>
      </c>
      <c r="IU14" s="9">
        <f t="shared" si="116"/>
        <v>1020</v>
      </c>
      <c r="IV14" s="9">
        <f t="shared" si="117"/>
        <v>7.3440000000000003</v>
      </c>
      <c r="IW14" s="9">
        <f t="shared" si="118"/>
        <v>1836</v>
      </c>
      <c r="IX14" s="9">
        <f t="shared" si="119"/>
        <v>5.984</v>
      </c>
      <c r="IY14" s="9">
        <f t="shared" si="120"/>
        <v>1496</v>
      </c>
      <c r="IZ14" s="9">
        <f t="shared" si="121"/>
        <v>4.08</v>
      </c>
      <c r="JA14" s="9">
        <f t="shared" si="122"/>
        <v>1020</v>
      </c>
      <c r="JB14" s="9">
        <f t="shared" si="123"/>
        <v>17.136000000000003</v>
      </c>
      <c r="JC14" s="9">
        <f t="shared" si="124"/>
        <v>4284.0000000000009</v>
      </c>
      <c r="JD14" s="9">
        <f t="shared" si="125"/>
        <v>17.136000000000003</v>
      </c>
      <c r="JE14" s="9">
        <f t="shared" si="126"/>
        <v>4284.0000000000009</v>
      </c>
      <c r="JF14" s="9">
        <f t="shared" si="127"/>
        <v>34.272000000000006</v>
      </c>
      <c r="JG14" s="9">
        <f t="shared" si="128"/>
        <v>8568.0000000000018</v>
      </c>
      <c r="JH14" s="9">
        <f t="shared" si="129"/>
        <v>6.8000000000000007</v>
      </c>
      <c r="JI14" s="9">
        <f t="shared" si="130"/>
        <v>1700.0000000000002</v>
      </c>
      <c r="JJ14" s="9">
        <f t="shared" si="131"/>
        <v>6.5280000000000005</v>
      </c>
      <c r="JK14" s="9">
        <f t="shared" si="132"/>
        <v>1632.0000000000002</v>
      </c>
      <c r="JL14" s="9">
        <f t="shared" si="133"/>
        <v>2.1760000000000002</v>
      </c>
      <c r="JM14" s="9">
        <f t="shared" si="134"/>
        <v>544</v>
      </c>
      <c r="JN14" s="9">
        <f t="shared" si="135"/>
        <v>6.8000000000000007</v>
      </c>
      <c r="JO14" s="9">
        <f t="shared" si="136"/>
        <v>1700.0000000000002</v>
      </c>
      <c r="JP14" s="9">
        <f t="shared" si="137"/>
        <v>6.5280000000000005</v>
      </c>
      <c r="JQ14" s="9">
        <f t="shared" si="138"/>
        <v>1632.0000000000002</v>
      </c>
      <c r="JR14" s="9">
        <f t="shared" si="139"/>
        <v>2.1760000000000002</v>
      </c>
      <c r="JS14" s="9">
        <f t="shared" si="140"/>
        <v>544</v>
      </c>
      <c r="JT14" s="9">
        <f t="shared" si="141"/>
        <v>15.232000000000001</v>
      </c>
      <c r="JU14" s="9">
        <f t="shared" si="142"/>
        <v>3808.0000000000005</v>
      </c>
      <c r="JV14" s="9">
        <f t="shared" si="143"/>
        <v>15.232000000000001</v>
      </c>
      <c r="JW14" s="9">
        <f t="shared" si="144"/>
        <v>3808.0000000000005</v>
      </c>
      <c r="JX14" s="9">
        <f t="shared" si="145"/>
        <v>30.464000000000002</v>
      </c>
      <c r="JY14" s="9">
        <f t="shared" si="146"/>
        <v>7616.0000000000009</v>
      </c>
      <c r="JZ14" s="9">
        <f t="shared" si="147"/>
        <v>3.5360000000000005</v>
      </c>
      <c r="KA14" s="9">
        <f t="shared" si="148"/>
        <v>884.00000000000011</v>
      </c>
      <c r="KB14" s="9">
        <f t="shared" si="149"/>
        <v>2.1760000000000002</v>
      </c>
      <c r="KC14" s="9">
        <f t="shared" si="150"/>
        <v>544</v>
      </c>
      <c r="KD14" s="9">
        <f t="shared" si="151"/>
        <v>1.36</v>
      </c>
      <c r="KE14" s="9">
        <f t="shared" si="152"/>
        <v>340</v>
      </c>
      <c r="KF14" s="9">
        <f t="shared" si="153"/>
        <v>3.5360000000000005</v>
      </c>
      <c r="KG14" s="9">
        <f t="shared" si="154"/>
        <v>884.00000000000011</v>
      </c>
      <c r="KH14" s="9">
        <f t="shared" si="155"/>
        <v>2.1760000000000002</v>
      </c>
      <c r="KI14" s="9">
        <f t="shared" si="156"/>
        <v>544</v>
      </c>
      <c r="KJ14" s="9">
        <f t="shared" si="157"/>
        <v>1.36</v>
      </c>
      <c r="KK14" s="9">
        <f t="shared" si="158"/>
        <v>340</v>
      </c>
      <c r="KL14" s="9">
        <f t="shared" si="159"/>
        <v>7.072000000000001</v>
      </c>
      <c r="KM14" s="9">
        <f t="shared" si="160"/>
        <v>1768.0000000000002</v>
      </c>
      <c r="KN14" s="9">
        <f t="shared" si="161"/>
        <v>7.072000000000001</v>
      </c>
      <c r="KO14" s="9">
        <f t="shared" si="162"/>
        <v>1768.0000000000002</v>
      </c>
      <c r="KP14" s="9">
        <f t="shared" si="163"/>
        <v>14.144000000000002</v>
      </c>
      <c r="KQ14" s="9">
        <f t="shared" si="164"/>
        <v>3536.0000000000005</v>
      </c>
      <c r="KR14" s="9">
        <f t="shared" si="165"/>
        <v>2.72</v>
      </c>
      <c r="KS14" s="9">
        <f t="shared" si="166"/>
        <v>680</v>
      </c>
      <c r="KT14" s="9">
        <f t="shared" si="167"/>
        <v>3.8080000000000003</v>
      </c>
      <c r="KU14" s="9">
        <f t="shared" si="168"/>
        <v>952.00000000000011</v>
      </c>
      <c r="KV14" s="9">
        <f t="shared" si="169"/>
        <v>1.6320000000000001</v>
      </c>
      <c r="KW14" s="9">
        <f t="shared" si="170"/>
        <v>408.00000000000006</v>
      </c>
      <c r="KX14" s="9">
        <f t="shared" si="171"/>
        <v>2.72</v>
      </c>
      <c r="KY14" s="9">
        <f t="shared" si="172"/>
        <v>680</v>
      </c>
      <c r="KZ14" s="9">
        <f t="shared" si="173"/>
        <v>3.8080000000000003</v>
      </c>
      <c r="LA14" s="9">
        <f t="shared" si="174"/>
        <v>952.00000000000011</v>
      </c>
      <c r="LB14" s="9">
        <f t="shared" si="175"/>
        <v>1.6320000000000001</v>
      </c>
      <c r="LC14" s="9">
        <f t="shared" si="176"/>
        <v>408.00000000000006</v>
      </c>
      <c r="LD14" s="9">
        <f t="shared" si="177"/>
        <v>7.8880000000000008</v>
      </c>
      <c r="LE14" s="9">
        <f t="shared" si="178"/>
        <v>1972.0000000000002</v>
      </c>
      <c r="LF14" s="9">
        <f t="shared" si="179"/>
        <v>7.8880000000000008</v>
      </c>
      <c r="LG14" s="9">
        <f t="shared" si="180"/>
        <v>1972.0000000000002</v>
      </c>
      <c r="LH14" s="9">
        <f t="shared" si="181"/>
        <v>15.776000000000002</v>
      </c>
      <c r="LI14" s="9">
        <f t="shared" si="319"/>
        <v>3944.0000000000005</v>
      </c>
      <c r="LJ14" s="9">
        <f t="shared" si="182"/>
        <v>7.6160000000000005</v>
      </c>
      <c r="LK14" s="9">
        <f t="shared" si="183"/>
        <v>1904.0000000000002</v>
      </c>
      <c r="LL14" s="9">
        <f t="shared" si="184"/>
        <v>11.424000000000001</v>
      </c>
      <c r="LM14" s="9">
        <f t="shared" si="185"/>
        <v>2856.0000000000005</v>
      </c>
      <c r="LN14" s="9">
        <f t="shared" si="186"/>
        <v>1.0880000000000001</v>
      </c>
      <c r="LO14" s="9">
        <f t="shared" si="187"/>
        <v>272</v>
      </c>
      <c r="LP14" s="9">
        <f t="shared" si="188"/>
        <v>7.6160000000000005</v>
      </c>
      <c r="LQ14" s="9">
        <f t="shared" si="189"/>
        <v>1904.0000000000002</v>
      </c>
      <c r="LR14" s="9">
        <f t="shared" si="190"/>
        <v>11.424000000000001</v>
      </c>
      <c r="LS14" s="9">
        <f t="shared" si="191"/>
        <v>2856.0000000000005</v>
      </c>
      <c r="LT14" s="9">
        <f t="shared" si="192"/>
        <v>1.0880000000000001</v>
      </c>
      <c r="LU14" s="9">
        <f t="shared" si="193"/>
        <v>272</v>
      </c>
      <c r="LV14" s="9">
        <f t="shared" si="194"/>
        <v>20.128</v>
      </c>
      <c r="LW14" s="9">
        <f t="shared" si="195"/>
        <v>5032</v>
      </c>
      <c r="LX14" s="9">
        <f t="shared" si="196"/>
        <v>20.128</v>
      </c>
      <c r="LY14" s="9">
        <f t="shared" si="197"/>
        <v>5032</v>
      </c>
      <c r="LZ14" s="9">
        <f t="shared" si="198"/>
        <v>40.256</v>
      </c>
      <c r="MA14" s="9">
        <f t="shared" si="199"/>
        <v>10064</v>
      </c>
      <c r="MB14" s="9">
        <f t="shared" si="200"/>
        <v>16.32</v>
      </c>
      <c r="MC14" s="9">
        <f t="shared" si="201"/>
        <v>4080</v>
      </c>
      <c r="MD14" s="9">
        <f t="shared" si="202"/>
        <v>19.856000000000002</v>
      </c>
      <c r="ME14" s="9">
        <f t="shared" si="203"/>
        <v>4964</v>
      </c>
      <c r="MF14" s="9">
        <f t="shared" si="204"/>
        <v>6.5280000000000005</v>
      </c>
      <c r="MG14" s="9">
        <f t="shared" si="205"/>
        <v>1632.0000000000002</v>
      </c>
      <c r="MH14" s="9">
        <f t="shared" si="206"/>
        <v>16.32</v>
      </c>
      <c r="MI14" s="9">
        <f t="shared" si="207"/>
        <v>4080</v>
      </c>
      <c r="MJ14" s="9">
        <f t="shared" si="208"/>
        <v>19.856000000000002</v>
      </c>
      <c r="MK14" s="9">
        <f t="shared" si="209"/>
        <v>4964</v>
      </c>
      <c r="ML14" s="9">
        <f t="shared" si="210"/>
        <v>6.5280000000000005</v>
      </c>
      <c r="MM14" s="9">
        <f t="shared" si="211"/>
        <v>1632.0000000000002</v>
      </c>
      <c r="MN14" s="9">
        <f t="shared" si="212"/>
        <v>42.432000000000002</v>
      </c>
      <c r="MO14" s="9">
        <f t="shared" si="213"/>
        <v>10608</v>
      </c>
      <c r="MP14" s="9">
        <f t="shared" si="214"/>
        <v>42.432000000000002</v>
      </c>
      <c r="MQ14" s="9">
        <f t="shared" si="215"/>
        <v>10608</v>
      </c>
      <c r="MR14" s="9">
        <f t="shared" si="216"/>
        <v>84.864000000000004</v>
      </c>
      <c r="MS14" s="9">
        <f t="shared" si="320"/>
        <v>21216</v>
      </c>
      <c r="MT14" s="9">
        <f t="shared" si="217"/>
        <v>11.696000000000002</v>
      </c>
      <c r="MU14" s="9">
        <f t="shared" si="218"/>
        <v>2924.0000000000005</v>
      </c>
      <c r="MV14" s="9">
        <f t="shared" si="219"/>
        <v>10.88</v>
      </c>
      <c r="MW14" s="9">
        <f t="shared" si="220"/>
        <v>2720</v>
      </c>
      <c r="MX14" s="9">
        <f t="shared" si="221"/>
        <v>4.08</v>
      </c>
      <c r="MY14" s="9">
        <f t="shared" si="222"/>
        <v>1020</v>
      </c>
      <c r="MZ14" s="9">
        <f t="shared" si="223"/>
        <v>11.696000000000002</v>
      </c>
      <c r="NA14" s="9">
        <f t="shared" si="224"/>
        <v>2924.0000000000005</v>
      </c>
      <c r="NB14" s="9">
        <f t="shared" si="225"/>
        <v>10.88</v>
      </c>
      <c r="NC14" s="9">
        <f t="shared" si="226"/>
        <v>2720</v>
      </c>
      <c r="ND14" s="9">
        <f t="shared" si="227"/>
        <v>4.08</v>
      </c>
      <c r="NE14" s="9">
        <f t="shared" si="228"/>
        <v>1020</v>
      </c>
      <c r="NF14" s="9">
        <f t="shared" si="229"/>
        <v>26.112000000000002</v>
      </c>
      <c r="NG14" s="9">
        <f t="shared" si="230"/>
        <v>6528.0000000000009</v>
      </c>
      <c r="NH14" s="9">
        <f t="shared" si="231"/>
        <v>26.112000000000002</v>
      </c>
      <c r="NI14" s="9">
        <f t="shared" si="232"/>
        <v>6528.0000000000009</v>
      </c>
      <c r="NJ14" s="9">
        <f t="shared" si="233"/>
        <v>52.224000000000004</v>
      </c>
      <c r="NK14" s="9">
        <f t="shared" si="234"/>
        <v>13056.000000000002</v>
      </c>
      <c r="NL14" s="9">
        <f t="shared" si="235"/>
        <v>11.968</v>
      </c>
      <c r="NM14" s="9">
        <f t="shared" si="236"/>
        <v>2992</v>
      </c>
      <c r="NN14" s="9">
        <f t="shared" si="237"/>
        <v>13.056000000000001</v>
      </c>
      <c r="NO14" s="9">
        <f t="shared" si="238"/>
        <v>3264.0000000000005</v>
      </c>
      <c r="NP14" s="9">
        <f t="shared" si="239"/>
        <v>5.984</v>
      </c>
      <c r="NQ14" s="9">
        <f t="shared" si="240"/>
        <v>1496</v>
      </c>
      <c r="NR14" s="9">
        <f t="shared" si="241"/>
        <v>11.968</v>
      </c>
      <c r="NS14" s="9">
        <f t="shared" si="242"/>
        <v>2992</v>
      </c>
      <c r="NT14" s="9">
        <f t="shared" si="243"/>
        <v>13.056000000000001</v>
      </c>
      <c r="NU14" s="9">
        <f t="shared" si="244"/>
        <v>3264.0000000000005</v>
      </c>
      <c r="NV14" s="9">
        <f t="shared" si="245"/>
        <v>5.984</v>
      </c>
      <c r="NW14" s="9">
        <f t="shared" si="246"/>
        <v>1496</v>
      </c>
      <c r="NX14" s="9">
        <f t="shared" si="247"/>
        <v>30.464000000000002</v>
      </c>
      <c r="NY14" s="9">
        <f t="shared" si="248"/>
        <v>7616.0000000000009</v>
      </c>
      <c r="NZ14" s="9">
        <f t="shared" si="249"/>
        <v>30.464000000000002</v>
      </c>
      <c r="OA14" s="9">
        <f t="shared" si="250"/>
        <v>7616.0000000000009</v>
      </c>
      <c r="OB14" s="9">
        <f t="shared" si="251"/>
        <v>60.928000000000004</v>
      </c>
      <c r="OC14" s="9">
        <f t="shared" si="321"/>
        <v>15232.000000000002</v>
      </c>
      <c r="OD14" s="9">
        <f t="shared" si="252"/>
        <v>3.8080000000000003</v>
      </c>
      <c r="OE14" s="9">
        <f t="shared" si="253"/>
        <v>952.00000000000011</v>
      </c>
      <c r="OF14" s="9">
        <f t="shared" si="254"/>
        <v>3.2640000000000002</v>
      </c>
      <c r="OG14" s="9">
        <f t="shared" si="255"/>
        <v>816.00000000000011</v>
      </c>
      <c r="OH14" s="9">
        <f t="shared" si="256"/>
        <v>1.6320000000000001</v>
      </c>
      <c r="OI14" s="9">
        <f t="shared" si="257"/>
        <v>408.00000000000006</v>
      </c>
      <c r="OJ14" s="9">
        <f t="shared" si="258"/>
        <v>3.8080000000000003</v>
      </c>
      <c r="OK14" s="9">
        <f t="shared" si="259"/>
        <v>952.00000000000011</v>
      </c>
      <c r="OL14" s="9">
        <f t="shared" si="260"/>
        <v>3.2640000000000002</v>
      </c>
      <c r="OM14" s="9">
        <f t="shared" si="261"/>
        <v>816.00000000000011</v>
      </c>
      <c r="ON14" s="9">
        <f t="shared" si="262"/>
        <v>1.6320000000000001</v>
      </c>
      <c r="OO14" s="9">
        <f t="shared" si="263"/>
        <v>408.00000000000006</v>
      </c>
      <c r="OP14" s="9">
        <f t="shared" si="264"/>
        <v>8.7040000000000006</v>
      </c>
      <c r="OQ14" s="9">
        <f t="shared" si="265"/>
        <v>2176</v>
      </c>
      <c r="OR14" s="9">
        <f t="shared" si="266"/>
        <v>8.7040000000000006</v>
      </c>
      <c r="OS14" s="9">
        <f t="shared" si="267"/>
        <v>2176</v>
      </c>
      <c r="OT14" s="9">
        <f t="shared" si="322"/>
        <v>17.408000000000001</v>
      </c>
      <c r="OU14" s="9">
        <f t="shared" si="268"/>
        <v>4352</v>
      </c>
      <c r="OV14" s="9">
        <f t="shared" si="269"/>
        <v>12.512</v>
      </c>
      <c r="OW14" s="9">
        <f t="shared" si="270"/>
        <v>3128</v>
      </c>
      <c r="OX14" s="9">
        <f t="shared" si="271"/>
        <v>7.6160000000000005</v>
      </c>
      <c r="OY14" s="9">
        <f t="shared" si="272"/>
        <v>1904.0000000000002</v>
      </c>
      <c r="OZ14" s="9">
        <f t="shared" si="273"/>
        <v>9.7920000000000016</v>
      </c>
      <c r="PA14" s="9">
        <f t="shared" si="274"/>
        <v>2448.0000000000005</v>
      </c>
      <c r="PB14" s="9">
        <f t="shared" si="275"/>
        <v>12.512</v>
      </c>
      <c r="PC14" s="9">
        <f t="shared" si="276"/>
        <v>3128</v>
      </c>
      <c r="PD14" s="9">
        <f t="shared" si="277"/>
        <v>7.6160000000000005</v>
      </c>
      <c r="PE14" s="9">
        <f t="shared" si="278"/>
        <v>1904.0000000000002</v>
      </c>
      <c r="PF14" s="9">
        <f t="shared" si="279"/>
        <v>9.7920000000000016</v>
      </c>
      <c r="PG14" s="9">
        <f t="shared" si="280"/>
        <v>2448.0000000000005</v>
      </c>
      <c r="PH14" s="9">
        <f t="shared" si="281"/>
        <v>29.648000000000003</v>
      </c>
      <c r="PI14" s="9">
        <f t="shared" si="282"/>
        <v>7412.0000000000009</v>
      </c>
      <c r="PJ14" s="9">
        <f t="shared" si="283"/>
        <v>29.648000000000003</v>
      </c>
      <c r="PK14" s="9">
        <f t="shared" si="284"/>
        <v>7412.0000000000009</v>
      </c>
      <c r="PL14" s="9">
        <f t="shared" si="285"/>
        <v>59.296000000000006</v>
      </c>
      <c r="PM14" s="9">
        <f t="shared" si="323"/>
        <v>14824.000000000002</v>
      </c>
      <c r="PN14" s="9">
        <f t="shared" si="286"/>
        <v>3.5360000000000005</v>
      </c>
      <c r="PO14" s="9">
        <f t="shared" si="287"/>
        <v>884.00000000000011</v>
      </c>
      <c r="PP14" s="9">
        <f t="shared" si="288"/>
        <v>3.5360000000000005</v>
      </c>
      <c r="PQ14" s="9">
        <f t="shared" si="289"/>
        <v>884.00000000000011</v>
      </c>
      <c r="PR14" s="9">
        <f t="shared" si="290"/>
        <v>1.6320000000000001</v>
      </c>
      <c r="PS14" s="9">
        <f t="shared" si="291"/>
        <v>408.00000000000006</v>
      </c>
      <c r="PT14" s="9">
        <f t="shared" si="292"/>
        <v>3.5360000000000005</v>
      </c>
      <c r="PU14" s="9">
        <f t="shared" si="293"/>
        <v>884.00000000000011</v>
      </c>
      <c r="PV14" s="9">
        <f t="shared" si="294"/>
        <v>3.5360000000000005</v>
      </c>
      <c r="PW14" s="9">
        <f t="shared" si="295"/>
        <v>884.00000000000011</v>
      </c>
      <c r="PX14" s="9">
        <f t="shared" si="296"/>
        <v>1.6320000000000001</v>
      </c>
      <c r="PY14" s="9">
        <f t="shared" si="297"/>
        <v>408.00000000000006</v>
      </c>
      <c r="PZ14" s="9">
        <f t="shared" si="298"/>
        <v>8.7040000000000006</v>
      </c>
      <c r="QA14" s="9">
        <f t="shared" si="299"/>
        <v>2176</v>
      </c>
      <c r="QB14" s="9">
        <f t="shared" si="300"/>
        <v>8.7040000000000006</v>
      </c>
      <c r="QC14" s="9">
        <f t="shared" si="301"/>
        <v>2176</v>
      </c>
      <c r="QD14" s="9">
        <f t="shared" si="302"/>
        <v>17.408000000000001</v>
      </c>
      <c r="QE14" s="9">
        <f t="shared" si="324"/>
        <v>4352</v>
      </c>
      <c r="QF14" s="9">
        <f t="shared" si="303"/>
        <v>19.312000000000001</v>
      </c>
      <c r="QG14" s="9">
        <f t="shared" si="304"/>
        <v>4828</v>
      </c>
      <c r="QH14" s="9">
        <f t="shared" si="305"/>
        <v>19.312000000000001</v>
      </c>
      <c r="QI14" s="9">
        <f t="shared" si="306"/>
        <v>4828</v>
      </c>
      <c r="QJ14" s="9">
        <f t="shared" si="307"/>
        <v>38.624000000000002</v>
      </c>
      <c r="QK14" s="9">
        <f t="shared" si="308"/>
        <v>9656</v>
      </c>
      <c r="QL14" s="24">
        <f t="shared" si="309"/>
        <v>678.91200000000015</v>
      </c>
      <c r="QM14" s="24">
        <f t="shared" si="310"/>
        <v>161160</v>
      </c>
    </row>
    <row r="15" spans="1:456" s="5" customFormat="1" ht="18.75" customHeight="1" x14ac:dyDescent="0.25">
      <c r="A15" s="8" t="s">
        <v>12</v>
      </c>
      <c r="B15" s="3" t="s">
        <v>3</v>
      </c>
      <c r="C15" s="9">
        <v>40</v>
      </c>
      <c r="D15" s="9"/>
      <c r="E15" s="9"/>
      <c r="F15" s="9"/>
      <c r="G15" s="9"/>
      <c r="H15" s="9"/>
      <c r="I15" s="9"/>
      <c r="J15" s="9">
        <v>13</v>
      </c>
      <c r="K15" s="9">
        <v>5.94</v>
      </c>
      <c r="L15" s="9"/>
      <c r="M15" s="9"/>
      <c r="N15" s="9"/>
      <c r="O15" s="9"/>
      <c r="P15" s="9"/>
      <c r="Q15" s="9"/>
      <c r="R15" s="9"/>
      <c r="S15" s="9"/>
      <c r="T15" s="9"/>
      <c r="U15" s="9">
        <v>90</v>
      </c>
      <c r="V15" s="9">
        <v>16</v>
      </c>
      <c r="W15" s="9"/>
      <c r="X15" s="9">
        <v>23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>
        <v>13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>
        <v>13</v>
      </c>
      <c r="AW15" s="9">
        <v>16</v>
      </c>
      <c r="AX15" s="9"/>
      <c r="AY15" s="9"/>
      <c r="AZ15" s="9"/>
      <c r="BA15" s="9"/>
      <c r="BB15" s="9"/>
      <c r="BC15" s="9"/>
      <c r="BD15" s="9"/>
      <c r="BE15" s="9"/>
      <c r="BF15" s="9"/>
      <c r="BG15" s="9">
        <v>13</v>
      </c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>
        <v>90</v>
      </c>
      <c r="BT15" s="9">
        <v>13</v>
      </c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>
        <v>15</v>
      </c>
      <c r="CG15" s="9">
        <v>13</v>
      </c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>
        <v>13</v>
      </c>
      <c r="CT15" s="9">
        <v>16</v>
      </c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>
        <v>15</v>
      </c>
      <c r="DG15" s="9">
        <v>10</v>
      </c>
      <c r="DH15" s="9">
        <v>16</v>
      </c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>
        <v>16</v>
      </c>
      <c r="DT15" s="9"/>
      <c r="DU15" s="9"/>
      <c r="DV15" s="9"/>
      <c r="DW15" s="9"/>
      <c r="DX15" s="9"/>
      <c r="DY15" s="9">
        <f t="shared" si="0"/>
        <v>0</v>
      </c>
      <c r="DZ15" s="9">
        <f t="shared" si="1"/>
        <v>0</v>
      </c>
      <c r="EA15" s="9">
        <f t="shared" si="311"/>
        <v>0</v>
      </c>
      <c r="EB15" s="9">
        <f t="shared" si="2"/>
        <v>0</v>
      </c>
      <c r="EC15" s="9">
        <f t="shared" si="3"/>
        <v>0.41993999999999998</v>
      </c>
      <c r="ED15" s="9">
        <f t="shared" si="4"/>
        <v>16.797599999999999</v>
      </c>
      <c r="EE15" s="9">
        <f t="shared" si="312"/>
        <v>7.1389800000000001</v>
      </c>
      <c r="EF15" s="9">
        <f t="shared" si="5"/>
        <v>285.55920000000003</v>
      </c>
      <c r="EG15" s="9">
        <f t="shared" si="313"/>
        <v>0.41993999999999998</v>
      </c>
      <c r="EH15" s="9">
        <f t="shared" si="314"/>
        <v>16.797599999999999</v>
      </c>
      <c r="EI15" s="8" t="s">
        <v>12</v>
      </c>
      <c r="EJ15" s="9">
        <f t="shared" si="6"/>
        <v>7.1389800000000001</v>
      </c>
      <c r="EK15" s="9">
        <f t="shared" si="7"/>
        <v>285.55920000000003</v>
      </c>
      <c r="EL15" s="9">
        <f t="shared" si="315"/>
        <v>0</v>
      </c>
      <c r="EM15" s="9">
        <f t="shared" si="316"/>
        <v>0</v>
      </c>
      <c r="EN15" s="9">
        <f t="shared" si="317"/>
        <v>0</v>
      </c>
      <c r="EO15" s="9">
        <f t="shared" si="8"/>
        <v>0</v>
      </c>
      <c r="EP15" s="9">
        <f t="shared" si="318"/>
        <v>0</v>
      </c>
      <c r="EQ15" s="9">
        <f t="shared" si="9"/>
        <v>0</v>
      </c>
      <c r="ER15" s="9">
        <f t="shared" si="10"/>
        <v>257.00328000000002</v>
      </c>
      <c r="ES15" s="9">
        <f t="shared" si="11"/>
        <v>10280.1312</v>
      </c>
      <c r="ET15" s="9">
        <f t="shared" si="12"/>
        <v>342.67104</v>
      </c>
      <c r="EU15" s="9">
        <f t="shared" si="13"/>
        <v>13706.8416</v>
      </c>
      <c r="EV15" s="9">
        <f t="shared" si="14"/>
        <v>142.77960000000002</v>
      </c>
      <c r="EW15" s="9">
        <f t="shared" si="15"/>
        <v>5711.1840000000011</v>
      </c>
      <c r="EX15" s="9">
        <f t="shared" si="16"/>
        <v>0</v>
      </c>
      <c r="EY15" s="9">
        <f t="shared" si="17"/>
        <v>0</v>
      </c>
      <c r="EZ15" s="9">
        <f t="shared" si="18"/>
        <v>742.45392000000004</v>
      </c>
      <c r="FA15" s="9">
        <f t="shared" si="19"/>
        <v>29698.156800000001</v>
      </c>
      <c r="FB15" s="9">
        <f t="shared" si="20"/>
        <v>742.45392000000004</v>
      </c>
      <c r="FC15" s="9">
        <f t="shared" si="21"/>
        <v>29698.156800000001</v>
      </c>
      <c r="FD15" s="9">
        <f t="shared" si="22"/>
        <v>0</v>
      </c>
      <c r="FE15" s="9">
        <f t="shared" si="23"/>
        <v>0</v>
      </c>
      <c r="FF15" s="9">
        <f t="shared" si="24"/>
        <v>0</v>
      </c>
      <c r="FG15" s="9">
        <f t="shared" si="25"/>
        <v>0</v>
      </c>
      <c r="FH15" s="9">
        <f t="shared" si="26"/>
        <v>0</v>
      </c>
      <c r="FI15" s="9">
        <f t="shared" si="27"/>
        <v>0</v>
      </c>
      <c r="FJ15" s="9">
        <f t="shared" si="28"/>
        <v>28.55592</v>
      </c>
      <c r="FK15" s="9">
        <f t="shared" si="29"/>
        <v>1142.2368000000001</v>
      </c>
      <c r="FL15" s="9">
        <f t="shared" si="30"/>
        <v>42.833880000000001</v>
      </c>
      <c r="FM15" s="9">
        <f t="shared" si="31"/>
        <v>1713.3552</v>
      </c>
      <c r="FN15" s="9">
        <f t="shared" si="32"/>
        <v>57.111840000000001</v>
      </c>
      <c r="FO15" s="9">
        <f t="shared" si="33"/>
        <v>2284.4736000000003</v>
      </c>
      <c r="FP15" s="9">
        <f t="shared" si="34"/>
        <v>0</v>
      </c>
      <c r="FQ15" s="9">
        <f t="shared" si="35"/>
        <v>0</v>
      </c>
      <c r="FR15" s="9">
        <f t="shared" si="36"/>
        <v>107.0847</v>
      </c>
      <c r="FS15" s="9">
        <f t="shared" si="37"/>
        <v>4283.3879999999999</v>
      </c>
      <c r="FT15" s="9">
        <f t="shared" si="38"/>
        <v>107.0847</v>
      </c>
      <c r="FU15" s="9">
        <f t="shared" si="39"/>
        <v>4283.3879999999999</v>
      </c>
      <c r="FV15" s="9">
        <f t="shared" si="40"/>
        <v>0</v>
      </c>
      <c r="FW15" s="9">
        <f t="shared" si="41"/>
        <v>0</v>
      </c>
      <c r="FX15" s="9">
        <f t="shared" si="42"/>
        <v>0</v>
      </c>
      <c r="FY15" s="9">
        <f t="shared" si="43"/>
        <v>0</v>
      </c>
      <c r="FZ15" s="9">
        <f t="shared" si="44"/>
        <v>0</v>
      </c>
      <c r="GA15" s="9">
        <f t="shared" si="45"/>
        <v>0</v>
      </c>
      <c r="GB15" s="9">
        <f t="shared" si="46"/>
        <v>114.22368</v>
      </c>
      <c r="GC15" s="9">
        <f t="shared" si="47"/>
        <v>4568.9472000000005</v>
      </c>
      <c r="GD15" s="9">
        <f t="shared" si="48"/>
        <v>114.22368</v>
      </c>
      <c r="GE15" s="9">
        <f t="shared" si="49"/>
        <v>4568.9472000000005</v>
      </c>
      <c r="GF15" s="9">
        <f t="shared" si="50"/>
        <v>57.111840000000001</v>
      </c>
      <c r="GG15" s="9">
        <f t="shared" si="51"/>
        <v>2284.4736000000003</v>
      </c>
      <c r="GH15" s="9">
        <f t="shared" si="52"/>
        <v>0</v>
      </c>
      <c r="GI15" s="9">
        <f t="shared" si="53"/>
        <v>0</v>
      </c>
      <c r="GJ15" s="130">
        <f t="shared" si="54"/>
        <v>285.55920000000003</v>
      </c>
      <c r="GK15" s="130">
        <f t="shared" si="55"/>
        <v>11422.368000000002</v>
      </c>
      <c r="GL15" s="9">
        <f t="shared" si="56"/>
        <v>285.55920000000003</v>
      </c>
      <c r="GM15" s="9">
        <f t="shared" si="57"/>
        <v>11422.368000000002</v>
      </c>
      <c r="GN15" s="9">
        <f t="shared" si="58"/>
        <v>0</v>
      </c>
      <c r="GO15" s="9">
        <f t="shared" si="59"/>
        <v>0</v>
      </c>
      <c r="GP15" s="9">
        <f t="shared" si="60"/>
        <v>0</v>
      </c>
      <c r="GQ15" s="9">
        <f t="shared" si="61"/>
        <v>0</v>
      </c>
      <c r="GR15" s="9">
        <f t="shared" si="62"/>
        <v>0</v>
      </c>
      <c r="GS15" s="9">
        <f t="shared" si="63"/>
        <v>0</v>
      </c>
      <c r="GT15" s="9">
        <f t="shared" si="64"/>
        <v>92.806740000000005</v>
      </c>
      <c r="GU15" s="9">
        <f t="shared" si="65"/>
        <v>3712.2696000000001</v>
      </c>
      <c r="GV15" s="9">
        <f t="shared" si="66"/>
        <v>114.22368</v>
      </c>
      <c r="GW15" s="9">
        <f t="shared" si="67"/>
        <v>4568.9472000000005</v>
      </c>
      <c r="GX15" s="9">
        <f t="shared" si="68"/>
        <v>49.972859999999997</v>
      </c>
      <c r="GY15" s="9">
        <f t="shared" si="69"/>
        <v>1998.9143999999999</v>
      </c>
      <c r="GZ15" s="9">
        <f t="shared" si="70"/>
        <v>0</v>
      </c>
      <c r="HA15" s="9">
        <f t="shared" si="71"/>
        <v>0</v>
      </c>
      <c r="HB15" s="9">
        <f t="shared" si="72"/>
        <v>249.86430000000001</v>
      </c>
      <c r="HC15" s="9">
        <f t="shared" si="73"/>
        <v>9994.5720000000001</v>
      </c>
      <c r="HD15" s="9">
        <f t="shared" si="74"/>
        <v>249.86430000000001</v>
      </c>
      <c r="HE15" s="9">
        <f t="shared" si="75"/>
        <v>9994.5720000000001</v>
      </c>
      <c r="HF15" s="9">
        <f t="shared" si="76"/>
        <v>0</v>
      </c>
      <c r="HG15" s="9">
        <f t="shared" si="77"/>
        <v>0</v>
      </c>
      <c r="HH15" s="9">
        <f t="shared" si="78"/>
        <v>0</v>
      </c>
      <c r="HI15" s="9">
        <f t="shared" si="79"/>
        <v>0</v>
      </c>
      <c r="HJ15" s="9">
        <f t="shared" si="80"/>
        <v>0</v>
      </c>
      <c r="HK15" s="9">
        <f t="shared" si="81"/>
        <v>0</v>
      </c>
      <c r="HL15" s="9">
        <f t="shared" si="82"/>
        <v>385.50492000000003</v>
      </c>
      <c r="HM15" s="9">
        <f t="shared" si="83"/>
        <v>15420.196800000002</v>
      </c>
      <c r="HN15" s="9">
        <f t="shared" si="84"/>
        <v>228.44736</v>
      </c>
      <c r="HO15" s="9">
        <f t="shared" si="85"/>
        <v>9137.894400000001</v>
      </c>
      <c r="HP15" s="9">
        <f t="shared" si="86"/>
        <v>164.19654</v>
      </c>
      <c r="HQ15" s="9">
        <f t="shared" si="87"/>
        <v>6567.8616000000002</v>
      </c>
      <c r="HR15" s="9">
        <f t="shared" si="88"/>
        <v>0</v>
      </c>
      <c r="HS15" s="9">
        <f t="shared" si="89"/>
        <v>0</v>
      </c>
      <c r="HT15" s="9">
        <f t="shared" si="90"/>
        <v>771.00984000000005</v>
      </c>
      <c r="HU15" s="9">
        <f t="shared" si="91"/>
        <v>30840.393600000003</v>
      </c>
      <c r="HV15" s="9">
        <f t="shared" si="92"/>
        <v>771.00984000000005</v>
      </c>
      <c r="HW15" s="9">
        <f t="shared" si="93"/>
        <v>30840.393600000003</v>
      </c>
      <c r="HX15" s="9">
        <f t="shared" si="325"/>
        <v>0</v>
      </c>
      <c r="HY15" s="9">
        <f t="shared" si="94"/>
        <v>0</v>
      </c>
      <c r="HZ15" s="9">
        <f t="shared" si="95"/>
        <v>0</v>
      </c>
      <c r="IA15" s="9">
        <f t="shared" si="96"/>
        <v>0</v>
      </c>
      <c r="IB15" s="9">
        <f t="shared" si="97"/>
        <v>0</v>
      </c>
      <c r="IC15" s="9">
        <f t="shared" si="98"/>
        <v>0</v>
      </c>
      <c r="ID15" s="9">
        <f t="shared" si="99"/>
        <v>78.528779999999998</v>
      </c>
      <c r="IE15" s="9">
        <f t="shared" si="100"/>
        <v>3141.1511999999998</v>
      </c>
      <c r="IF15" s="9">
        <f t="shared" si="101"/>
        <v>64.250820000000004</v>
      </c>
      <c r="IG15" s="9">
        <f t="shared" si="102"/>
        <v>2570.0328</v>
      </c>
      <c r="IH15" s="9">
        <f t="shared" si="103"/>
        <v>57.111840000000001</v>
      </c>
      <c r="II15" s="9">
        <f t="shared" si="104"/>
        <v>2284.4736000000003</v>
      </c>
      <c r="IJ15" s="9">
        <f t="shared" si="105"/>
        <v>0</v>
      </c>
      <c r="IK15" s="9">
        <f t="shared" si="106"/>
        <v>0</v>
      </c>
      <c r="IL15" s="9">
        <f t="shared" si="107"/>
        <v>192.75246000000001</v>
      </c>
      <c r="IM15" s="9">
        <f t="shared" si="108"/>
        <v>7710.0984000000008</v>
      </c>
      <c r="IN15" s="9">
        <f t="shared" si="109"/>
        <v>192.75246000000001</v>
      </c>
      <c r="IO15" s="9">
        <f t="shared" si="110"/>
        <v>7710.0984000000008</v>
      </c>
      <c r="IP15" s="9">
        <f t="shared" si="111"/>
        <v>0</v>
      </c>
      <c r="IQ15" s="9">
        <f t="shared" si="112"/>
        <v>0</v>
      </c>
      <c r="IR15" s="9">
        <f t="shared" si="113"/>
        <v>0</v>
      </c>
      <c r="IS15" s="9">
        <f t="shared" si="114"/>
        <v>0</v>
      </c>
      <c r="IT15" s="9">
        <f t="shared" si="115"/>
        <v>0</v>
      </c>
      <c r="IU15" s="9">
        <f t="shared" si="116"/>
        <v>0</v>
      </c>
      <c r="IV15" s="9">
        <f t="shared" si="117"/>
        <v>192.75246000000001</v>
      </c>
      <c r="IW15" s="9">
        <f t="shared" si="118"/>
        <v>7710.0984000000008</v>
      </c>
      <c r="IX15" s="9">
        <f t="shared" si="119"/>
        <v>157.05756</v>
      </c>
      <c r="IY15" s="9">
        <f t="shared" si="120"/>
        <v>6282.3023999999996</v>
      </c>
      <c r="IZ15" s="9">
        <f t="shared" si="121"/>
        <v>107.0847</v>
      </c>
      <c r="JA15" s="9">
        <f t="shared" si="122"/>
        <v>4283.3879999999999</v>
      </c>
      <c r="JB15" s="9">
        <f t="shared" si="123"/>
        <v>0</v>
      </c>
      <c r="JC15" s="9">
        <f t="shared" si="124"/>
        <v>0</v>
      </c>
      <c r="JD15" s="9">
        <f t="shared" si="125"/>
        <v>449.75574</v>
      </c>
      <c r="JE15" s="9">
        <f t="shared" si="126"/>
        <v>17990.229599999999</v>
      </c>
      <c r="JF15" s="9">
        <f t="shared" si="127"/>
        <v>449.75574</v>
      </c>
      <c r="JG15" s="9">
        <f t="shared" si="128"/>
        <v>17990.229599999999</v>
      </c>
      <c r="JH15" s="9">
        <f t="shared" si="129"/>
        <v>0</v>
      </c>
      <c r="JI15" s="9">
        <f t="shared" si="130"/>
        <v>0</v>
      </c>
      <c r="JJ15" s="9">
        <f t="shared" si="131"/>
        <v>0</v>
      </c>
      <c r="JK15" s="9">
        <f t="shared" si="132"/>
        <v>0</v>
      </c>
      <c r="JL15" s="9">
        <f t="shared" si="133"/>
        <v>0</v>
      </c>
      <c r="JM15" s="9">
        <f t="shared" si="134"/>
        <v>0</v>
      </c>
      <c r="JN15" s="9">
        <f t="shared" si="135"/>
        <v>0</v>
      </c>
      <c r="JO15" s="9">
        <f t="shared" si="136"/>
        <v>0</v>
      </c>
      <c r="JP15" s="9">
        <f t="shared" si="137"/>
        <v>171.33552</v>
      </c>
      <c r="JQ15" s="9">
        <f t="shared" si="138"/>
        <v>6853.4207999999999</v>
      </c>
      <c r="JR15" s="9">
        <f t="shared" si="139"/>
        <v>57.111840000000001</v>
      </c>
      <c r="JS15" s="9">
        <f t="shared" si="140"/>
        <v>2284.4736000000003</v>
      </c>
      <c r="JT15" s="9">
        <f t="shared" si="141"/>
        <v>0</v>
      </c>
      <c r="JU15" s="9">
        <f t="shared" si="142"/>
        <v>0</v>
      </c>
      <c r="JV15" s="9">
        <f t="shared" si="143"/>
        <v>399.78287999999998</v>
      </c>
      <c r="JW15" s="9">
        <f t="shared" si="144"/>
        <v>15991.315199999999</v>
      </c>
      <c r="JX15" s="9">
        <f t="shared" si="145"/>
        <v>399.78287999999998</v>
      </c>
      <c r="JY15" s="9">
        <f t="shared" si="146"/>
        <v>15991.315199999999</v>
      </c>
      <c r="JZ15" s="9">
        <f t="shared" si="147"/>
        <v>0</v>
      </c>
      <c r="KA15" s="9">
        <f t="shared" si="148"/>
        <v>0</v>
      </c>
      <c r="KB15" s="9">
        <f t="shared" si="149"/>
        <v>0</v>
      </c>
      <c r="KC15" s="9">
        <f t="shared" si="150"/>
        <v>0</v>
      </c>
      <c r="KD15" s="9">
        <f t="shared" si="151"/>
        <v>0</v>
      </c>
      <c r="KE15" s="9">
        <f t="shared" si="152"/>
        <v>0</v>
      </c>
      <c r="KF15" s="9">
        <f t="shared" si="153"/>
        <v>92.806740000000005</v>
      </c>
      <c r="KG15" s="9">
        <f t="shared" si="154"/>
        <v>3712.2696000000001</v>
      </c>
      <c r="KH15" s="9">
        <f t="shared" si="155"/>
        <v>57.111840000000001</v>
      </c>
      <c r="KI15" s="9">
        <f t="shared" si="156"/>
        <v>2284.4736000000003</v>
      </c>
      <c r="KJ15" s="9">
        <f t="shared" si="157"/>
        <v>35.694900000000004</v>
      </c>
      <c r="KK15" s="9">
        <f t="shared" si="158"/>
        <v>1427.7960000000003</v>
      </c>
      <c r="KL15" s="9">
        <f t="shared" si="159"/>
        <v>0</v>
      </c>
      <c r="KM15" s="9">
        <f t="shared" si="160"/>
        <v>0</v>
      </c>
      <c r="KN15" s="9">
        <f t="shared" si="161"/>
        <v>185.61348000000001</v>
      </c>
      <c r="KO15" s="9">
        <f t="shared" si="162"/>
        <v>7424.5392000000002</v>
      </c>
      <c r="KP15" s="9">
        <f t="shared" si="163"/>
        <v>185.61348000000001</v>
      </c>
      <c r="KQ15" s="9">
        <f t="shared" si="164"/>
        <v>7424.5392000000002</v>
      </c>
      <c r="KR15" s="9">
        <f t="shared" si="165"/>
        <v>0</v>
      </c>
      <c r="KS15" s="9">
        <f t="shared" si="166"/>
        <v>0</v>
      </c>
      <c r="KT15" s="9">
        <f t="shared" si="167"/>
        <v>0</v>
      </c>
      <c r="KU15" s="9">
        <f t="shared" si="168"/>
        <v>0</v>
      </c>
      <c r="KV15" s="9">
        <f t="shared" si="169"/>
        <v>0</v>
      </c>
      <c r="KW15" s="9">
        <f t="shared" si="170"/>
        <v>0</v>
      </c>
      <c r="KX15" s="9">
        <f t="shared" si="171"/>
        <v>71.389800000000008</v>
      </c>
      <c r="KY15" s="9">
        <f t="shared" si="172"/>
        <v>2855.5920000000006</v>
      </c>
      <c r="KZ15" s="9">
        <f t="shared" si="173"/>
        <v>99.945719999999994</v>
      </c>
      <c r="LA15" s="9">
        <f t="shared" si="174"/>
        <v>3997.8287999999998</v>
      </c>
      <c r="LB15" s="9">
        <f t="shared" si="175"/>
        <v>42.833880000000001</v>
      </c>
      <c r="LC15" s="9">
        <f t="shared" si="176"/>
        <v>1713.3552</v>
      </c>
      <c r="LD15" s="9">
        <f t="shared" si="177"/>
        <v>0</v>
      </c>
      <c r="LE15" s="9">
        <f t="shared" si="178"/>
        <v>0</v>
      </c>
      <c r="LF15" s="9">
        <f t="shared" si="179"/>
        <v>207.03041999999999</v>
      </c>
      <c r="LG15" s="9">
        <f t="shared" si="180"/>
        <v>8281.2168000000001</v>
      </c>
      <c r="LH15" s="9">
        <f t="shared" si="181"/>
        <v>207.03041999999999</v>
      </c>
      <c r="LI15" s="9">
        <f t="shared" si="319"/>
        <v>8281.2168000000001</v>
      </c>
      <c r="LJ15" s="9">
        <f t="shared" si="182"/>
        <v>0</v>
      </c>
      <c r="LK15" s="9">
        <f t="shared" si="183"/>
        <v>0</v>
      </c>
      <c r="LL15" s="9">
        <f t="shared" si="184"/>
        <v>0</v>
      </c>
      <c r="LM15" s="9">
        <f t="shared" si="185"/>
        <v>0</v>
      </c>
      <c r="LN15" s="9">
        <f t="shared" si="186"/>
        <v>0</v>
      </c>
      <c r="LO15" s="9">
        <f t="shared" si="187"/>
        <v>0</v>
      </c>
      <c r="LP15" s="9">
        <f t="shared" si="188"/>
        <v>199.89143999999999</v>
      </c>
      <c r="LQ15" s="9">
        <f t="shared" si="189"/>
        <v>7995.6575999999995</v>
      </c>
      <c r="LR15" s="9">
        <f t="shared" si="190"/>
        <v>299.83715999999998</v>
      </c>
      <c r="LS15" s="9">
        <f t="shared" si="191"/>
        <v>11993.4864</v>
      </c>
      <c r="LT15" s="9">
        <f t="shared" si="192"/>
        <v>28.55592</v>
      </c>
      <c r="LU15" s="9">
        <f t="shared" si="193"/>
        <v>1142.2368000000001</v>
      </c>
      <c r="LV15" s="9">
        <f t="shared" si="194"/>
        <v>0</v>
      </c>
      <c r="LW15" s="9">
        <f t="shared" si="195"/>
        <v>0</v>
      </c>
      <c r="LX15" s="9">
        <f t="shared" si="196"/>
        <v>528.28452000000004</v>
      </c>
      <c r="LY15" s="9">
        <f t="shared" si="197"/>
        <v>21131.380800000003</v>
      </c>
      <c r="LZ15" s="9">
        <f t="shared" si="198"/>
        <v>528.28452000000004</v>
      </c>
      <c r="MA15" s="9">
        <f t="shared" si="199"/>
        <v>21131.380800000003</v>
      </c>
      <c r="MB15" s="9">
        <f t="shared" si="200"/>
        <v>0</v>
      </c>
      <c r="MC15" s="9">
        <f t="shared" si="201"/>
        <v>0</v>
      </c>
      <c r="MD15" s="9">
        <f t="shared" si="202"/>
        <v>0</v>
      </c>
      <c r="ME15" s="9">
        <f t="shared" si="203"/>
        <v>0</v>
      </c>
      <c r="MF15" s="9">
        <f t="shared" si="204"/>
        <v>0</v>
      </c>
      <c r="MG15" s="9">
        <f t="shared" si="205"/>
        <v>0</v>
      </c>
      <c r="MH15" s="9">
        <f t="shared" si="206"/>
        <v>428.33879999999999</v>
      </c>
      <c r="MI15" s="9">
        <f t="shared" si="207"/>
        <v>17133.552</v>
      </c>
      <c r="MJ15" s="9">
        <f t="shared" si="208"/>
        <v>521.14553999999998</v>
      </c>
      <c r="MK15" s="9">
        <f t="shared" si="209"/>
        <v>20845.821599999999</v>
      </c>
      <c r="ML15" s="9">
        <f t="shared" si="210"/>
        <v>171.33552</v>
      </c>
      <c r="MM15" s="9">
        <f t="shared" si="211"/>
        <v>6853.4207999999999</v>
      </c>
      <c r="MN15" s="9">
        <f t="shared" si="212"/>
        <v>0</v>
      </c>
      <c r="MO15" s="9">
        <f t="shared" si="213"/>
        <v>0</v>
      </c>
      <c r="MP15" s="9">
        <f t="shared" si="214"/>
        <v>1113.6808800000001</v>
      </c>
      <c r="MQ15" s="9">
        <f t="shared" si="215"/>
        <v>44547.235200000003</v>
      </c>
      <c r="MR15" s="9">
        <f t="shared" si="216"/>
        <v>1113.6808800000001</v>
      </c>
      <c r="MS15" s="9">
        <f t="shared" si="320"/>
        <v>44547.235200000003</v>
      </c>
      <c r="MT15" s="9">
        <f t="shared" si="217"/>
        <v>0</v>
      </c>
      <c r="MU15" s="9">
        <f t="shared" si="218"/>
        <v>0</v>
      </c>
      <c r="MV15" s="9">
        <f t="shared" si="219"/>
        <v>0</v>
      </c>
      <c r="MW15" s="9">
        <f t="shared" si="220"/>
        <v>0</v>
      </c>
      <c r="MX15" s="9">
        <f t="shared" si="221"/>
        <v>0</v>
      </c>
      <c r="MY15" s="9">
        <f t="shared" si="222"/>
        <v>0</v>
      </c>
      <c r="MZ15" s="9">
        <f t="shared" si="223"/>
        <v>306.97613999999999</v>
      </c>
      <c r="NA15" s="9">
        <f t="shared" si="224"/>
        <v>12279.045599999999</v>
      </c>
      <c r="NB15" s="9">
        <f t="shared" si="225"/>
        <v>285.55920000000003</v>
      </c>
      <c r="NC15" s="9">
        <f t="shared" si="226"/>
        <v>11422.368000000002</v>
      </c>
      <c r="ND15" s="9">
        <f t="shared" si="227"/>
        <v>107.0847</v>
      </c>
      <c r="NE15" s="9">
        <f t="shared" si="228"/>
        <v>4283.3879999999999</v>
      </c>
      <c r="NF15" s="9">
        <f t="shared" si="229"/>
        <v>0</v>
      </c>
      <c r="NG15" s="9">
        <f t="shared" si="230"/>
        <v>0</v>
      </c>
      <c r="NH15" s="9">
        <f t="shared" si="231"/>
        <v>685.34208000000001</v>
      </c>
      <c r="NI15" s="9">
        <f t="shared" si="232"/>
        <v>27413.683199999999</v>
      </c>
      <c r="NJ15" s="9">
        <f t="shared" si="233"/>
        <v>685.34208000000001</v>
      </c>
      <c r="NK15" s="9">
        <f t="shared" si="234"/>
        <v>27413.683199999999</v>
      </c>
      <c r="NL15" s="9">
        <f t="shared" si="235"/>
        <v>0</v>
      </c>
      <c r="NM15" s="9">
        <f t="shared" si="236"/>
        <v>0</v>
      </c>
      <c r="NN15" s="9">
        <f t="shared" si="237"/>
        <v>0</v>
      </c>
      <c r="NO15" s="9">
        <f t="shared" si="238"/>
        <v>0</v>
      </c>
      <c r="NP15" s="9">
        <f t="shared" si="239"/>
        <v>0</v>
      </c>
      <c r="NQ15" s="9">
        <f t="shared" si="240"/>
        <v>0</v>
      </c>
      <c r="NR15" s="9">
        <f t="shared" si="241"/>
        <v>314.11511999999999</v>
      </c>
      <c r="NS15" s="9">
        <f t="shared" si="242"/>
        <v>12564.604799999999</v>
      </c>
      <c r="NT15" s="9">
        <f t="shared" si="243"/>
        <v>342.67104</v>
      </c>
      <c r="NU15" s="9">
        <f t="shared" si="244"/>
        <v>13706.8416</v>
      </c>
      <c r="NV15" s="9">
        <f t="shared" si="245"/>
        <v>157.05756</v>
      </c>
      <c r="NW15" s="9">
        <f t="shared" si="246"/>
        <v>6282.3023999999996</v>
      </c>
      <c r="NX15" s="9">
        <f t="shared" si="247"/>
        <v>0</v>
      </c>
      <c r="NY15" s="9">
        <f t="shared" si="248"/>
        <v>0</v>
      </c>
      <c r="NZ15" s="9">
        <f t="shared" si="249"/>
        <v>799.56575999999995</v>
      </c>
      <c r="OA15" s="9">
        <f t="shared" si="250"/>
        <v>31982.630399999998</v>
      </c>
      <c r="OB15" s="9">
        <f t="shared" si="251"/>
        <v>799.56575999999995</v>
      </c>
      <c r="OC15" s="9">
        <f t="shared" si="321"/>
        <v>31982.630399999998</v>
      </c>
      <c r="OD15" s="9">
        <f t="shared" si="252"/>
        <v>0</v>
      </c>
      <c r="OE15" s="9">
        <f t="shared" si="253"/>
        <v>0</v>
      </c>
      <c r="OF15" s="9">
        <f t="shared" si="254"/>
        <v>0</v>
      </c>
      <c r="OG15" s="9">
        <f t="shared" si="255"/>
        <v>0</v>
      </c>
      <c r="OH15" s="9">
        <f t="shared" si="256"/>
        <v>0</v>
      </c>
      <c r="OI15" s="9">
        <f t="shared" si="257"/>
        <v>0</v>
      </c>
      <c r="OJ15" s="9">
        <f t="shared" si="258"/>
        <v>99.945719999999994</v>
      </c>
      <c r="OK15" s="9">
        <f t="shared" si="259"/>
        <v>3997.8287999999998</v>
      </c>
      <c r="OL15" s="9">
        <f t="shared" si="260"/>
        <v>85.667760000000001</v>
      </c>
      <c r="OM15" s="9">
        <f t="shared" si="261"/>
        <v>3426.7103999999999</v>
      </c>
      <c r="ON15" s="9">
        <f t="shared" si="262"/>
        <v>42.833880000000001</v>
      </c>
      <c r="OO15" s="9">
        <f t="shared" si="263"/>
        <v>1713.3552</v>
      </c>
      <c r="OP15" s="9">
        <f t="shared" si="264"/>
        <v>0</v>
      </c>
      <c r="OQ15" s="9">
        <f t="shared" si="265"/>
        <v>0</v>
      </c>
      <c r="OR15" s="9">
        <f t="shared" si="266"/>
        <v>228.44736</v>
      </c>
      <c r="OS15" s="9">
        <f t="shared" si="267"/>
        <v>9137.894400000001</v>
      </c>
      <c r="OT15" s="9">
        <f t="shared" si="322"/>
        <v>228.44736</v>
      </c>
      <c r="OU15" s="9">
        <f t="shared" si="268"/>
        <v>9137.894400000001</v>
      </c>
      <c r="OV15" s="9">
        <f t="shared" si="269"/>
        <v>0</v>
      </c>
      <c r="OW15" s="9">
        <f t="shared" si="270"/>
        <v>0</v>
      </c>
      <c r="OX15" s="9">
        <f t="shared" si="271"/>
        <v>0</v>
      </c>
      <c r="OY15" s="9">
        <f t="shared" si="272"/>
        <v>0</v>
      </c>
      <c r="OZ15" s="9">
        <f t="shared" si="273"/>
        <v>0</v>
      </c>
      <c r="PA15" s="9">
        <f t="shared" si="274"/>
        <v>0</v>
      </c>
      <c r="PB15" s="9">
        <f t="shared" si="275"/>
        <v>328.39308</v>
      </c>
      <c r="PC15" s="9">
        <f t="shared" si="276"/>
        <v>13135.7232</v>
      </c>
      <c r="PD15" s="9">
        <f t="shared" si="277"/>
        <v>199.89143999999999</v>
      </c>
      <c r="PE15" s="9">
        <f t="shared" si="278"/>
        <v>7995.6575999999995</v>
      </c>
      <c r="PF15" s="9">
        <f t="shared" si="279"/>
        <v>257.00328000000002</v>
      </c>
      <c r="PG15" s="9">
        <f t="shared" si="280"/>
        <v>10280.1312</v>
      </c>
      <c r="PH15" s="9">
        <f t="shared" si="281"/>
        <v>0</v>
      </c>
      <c r="PI15" s="9">
        <f t="shared" si="282"/>
        <v>0</v>
      </c>
      <c r="PJ15" s="9">
        <f t="shared" si="283"/>
        <v>778.14882</v>
      </c>
      <c r="PK15" s="9">
        <f t="shared" si="284"/>
        <v>31125.952799999999</v>
      </c>
      <c r="PL15" s="9">
        <f t="shared" si="285"/>
        <v>778.14882</v>
      </c>
      <c r="PM15" s="9">
        <f t="shared" si="323"/>
        <v>31125.952799999999</v>
      </c>
      <c r="PN15" s="9">
        <f t="shared" si="286"/>
        <v>0</v>
      </c>
      <c r="PO15" s="9">
        <f t="shared" si="287"/>
        <v>0</v>
      </c>
      <c r="PP15" s="9">
        <f t="shared" si="288"/>
        <v>0</v>
      </c>
      <c r="PQ15" s="9">
        <f t="shared" si="289"/>
        <v>0</v>
      </c>
      <c r="PR15" s="9">
        <f t="shared" si="290"/>
        <v>0</v>
      </c>
      <c r="PS15" s="9">
        <f t="shared" si="291"/>
        <v>0</v>
      </c>
      <c r="PT15" s="9">
        <f t="shared" si="292"/>
        <v>92.806740000000005</v>
      </c>
      <c r="PU15" s="9">
        <f t="shared" si="293"/>
        <v>3712.2696000000001</v>
      </c>
      <c r="PV15" s="9">
        <f t="shared" si="294"/>
        <v>92.806740000000005</v>
      </c>
      <c r="PW15" s="9">
        <f t="shared" si="295"/>
        <v>3712.2696000000001</v>
      </c>
      <c r="PX15" s="9">
        <f t="shared" si="296"/>
        <v>42.833880000000001</v>
      </c>
      <c r="PY15" s="9">
        <f t="shared" si="297"/>
        <v>1713.3552</v>
      </c>
      <c r="PZ15" s="9">
        <f t="shared" si="298"/>
        <v>0</v>
      </c>
      <c r="QA15" s="9">
        <f t="shared" si="299"/>
        <v>0</v>
      </c>
      <c r="QB15" s="9">
        <f t="shared" si="300"/>
        <v>228.44736</v>
      </c>
      <c r="QC15" s="9">
        <f t="shared" si="301"/>
        <v>9137.894400000001</v>
      </c>
      <c r="QD15" s="9">
        <f t="shared" si="302"/>
        <v>228.44736</v>
      </c>
      <c r="QE15" s="9">
        <f t="shared" si="324"/>
        <v>9137.894400000001</v>
      </c>
      <c r="QF15" s="9">
        <f t="shared" si="303"/>
        <v>0</v>
      </c>
      <c r="QG15" s="9">
        <f t="shared" si="304"/>
        <v>0</v>
      </c>
      <c r="QH15" s="9">
        <f t="shared" si="305"/>
        <v>506.86758000000003</v>
      </c>
      <c r="QI15" s="9">
        <f t="shared" si="306"/>
        <v>20274.7032</v>
      </c>
      <c r="QJ15" s="9">
        <f t="shared" si="307"/>
        <v>506.86758000000003</v>
      </c>
      <c r="QK15" s="9">
        <f t="shared" si="308"/>
        <v>20274.7032</v>
      </c>
      <c r="QL15" s="24">
        <f t="shared" si="309"/>
        <v>8909.4470400000009</v>
      </c>
      <c r="QM15" s="24">
        <f t="shared" si="310"/>
        <v>338387.652</v>
      </c>
    </row>
    <row r="16" spans="1:456" s="5" customFormat="1" ht="18.75" customHeight="1" x14ac:dyDescent="0.25">
      <c r="A16" s="8" t="s">
        <v>51</v>
      </c>
      <c r="B16" s="3" t="s">
        <v>3</v>
      </c>
      <c r="C16" s="9">
        <v>350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>
        <v>50</v>
      </c>
      <c r="DS16" s="9"/>
      <c r="DT16" s="9"/>
      <c r="DU16" s="9"/>
      <c r="DV16" s="9"/>
      <c r="DW16" s="9"/>
      <c r="DX16" s="9"/>
      <c r="DY16" s="9">
        <f t="shared" si="0"/>
        <v>0</v>
      </c>
      <c r="DZ16" s="9">
        <f t="shared" si="1"/>
        <v>0</v>
      </c>
      <c r="EA16" s="9">
        <f t="shared" si="311"/>
        <v>0</v>
      </c>
      <c r="EB16" s="9">
        <f t="shared" si="2"/>
        <v>0</v>
      </c>
      <c r="EC16" s="9">
        <f t="shared" si="3"/>
        <v>0.05</v>
      </c>
      <c r="ED16" s="9">
        <f t="shared" si="4"/>
        <v>17.5</v>
      </c>
      <c r="EE16" s="9">
        <f t="shared" si="312"/>
        <v>0.85000000000000009</v>
      </c>
      <c r="EF16" s="9">
        <f t="shared" si="5"/>
        <v>297.50000000000006</v>
      </c>
      <c r="EG16" s="9">
        <f t="shared" si="313"/>
        <v>0.05</v>
      </c>
      <c r="EH16" s="9">
        <f t="shared" si="314"/>
        <v>17.5</v>
      </c>
      <c r="EI16" s="8" t="s">
        <v>51</v>
      </c>
      <c r="EJ16" s="9">
        <f t="shared" si="6"/>
        <v>0.85000000000000009</v>
      </c>
      <c r="EK16" s="9">
        <f t="shared" si="7"/>
        <v>297.50000000000006</v>
      </c>
      <c r="EL16" s="9">
        <f t="shared" si="315"/>
        <v>0</v>
      </c>
      <c r="EM16" s="9">
        <f t="shared" si="316"/>
        <v>0</v>
      </c>
      <c r="EN16" s="9">
        <f t="shared" si="317"/>
        <v>0</v>
      </c>
      <c r="EO16" s="9">
        <f t="shared" si="8"/>
        <v>0</v>
      </c>
      <c r="EP16" s="9">
        <f t="shared" si="318"/>
        <v>0</v>
      </c>
      <c r="EQ16" s="9">
        <f t="shared" si="9"/>
        <v>0</v>
      </c>
      <c r="ER16" s="9">
        <f t="shared" si="10"/>
        <v>30.6</v>
      </c>
      <c r="ES16" s="9">
        <f t="shared" si="11"/>
        <v>10710</v>
      </c>
      <c r="ET16" s="9">
        <f t="shared" si="12"/>
        <v>40.800000000000004</v>
      </c>
      <c r="EU16" s="9">
        <f t="shared" si="13"/>
        <v>14280.000000000002</v>
      </c>
      <c r="EV16" s="9">
        <f t="shared" si="14"/>
        <v>17</v>
      </c>
      <c r="EW16" s="9">
        <f t="shared" si="15"/>
        <v>5950</v>
      </c>
      <c r="EX16" s="9">
        <f t="shared" si="16"/>
        <v>0</v>
      </c>
      <c r="EY16" s="9">
        <f t="shared" si="17"/>
        <v>0</v>
      </c>
      <c r="EZ16" s="9">
        <f t="shared" si="18"/>
        <v>88.4</v>
      </c>
      <c r="FA16" s="9">
        <f t="shared" si="19"/>
        <v>30940.000000000004</v>
      </c>
      <c r="FB16" s="9">
        <f t="shared" si="20"/>
        <v>88.4</v>
      </c>
      <c r="FC16" s="9">
        <f t="shared" si="21"/>
        <v>30940.000000000004</v>
      </c>
      <c r="FD16" s="9">
        <f t="shared" si="22"/>
        <v>0</v>
      </c>
      <c r="FE16" s="9">
        <f t="shared" si="23"/>
        <v>0</v>
      </c>
      <c r="FF16" s="9">
        <f t="shared" si="24"/>
        <v>0</v>
      </c>
      <c r="FG16" s="9">
        <f t="shared" si="25"/>
        <v>0</v>
      </c>
      <c r="FH16" s="9">
        <f t="shared" si="26"/>
        <v>0</v>
      </c>
      <c r="FI16" s="9">
        <f t="shared" si="27"/>
        <v>0</v>
      </c>
      <c r="FJ16" s="9">
        <f t="shared" si="28"/>
        <v>3.4000000000000004</v>
      </c>
      <c r="FK16" s="9">
        <f t="shared" si="29"/>
        <v>1190.0000000000002</v>
      </c>
      <c r="FL16" s="9">
        <f t="shared" si="30"/>
        <v>5.1000000000000005</v>
      </c>
      <c r="FM16" s="9">
        <f t="shared" si="31"/>
        <v>1785.0000000000002</v>
      </c>
      <c r="FN16" s="9">
        <f t="shared" si="32"/>
        <v>6.8000000000000007</v>
      </c>
      <c r="FO16" s="9">
        <f t="shared" si="33"/>
        <v>2380.0000000000005</v>
      </c>
      <c r="FP16" s="9">
        <f t="shared" si="34"/>
        <v>0</v>
      </c>
      <c r="FQ16" s="9">
        <f t="shared" si="35"/>
        <v>0</v>
      </c>
      <c r="FR16" s="9">
        <f t="shared" si="36"/>
        <v>12.750000000000002</v>
      </c>
      <c r="FS16" s="9">
        <f t="shared" si="37"/>
        <v>4462.5000000000009</v>
      </c>
      <c r="FT16" s="9">
        <f t="shared" si="38"/>
        <v>12.750000000000002</v>
      </c>
      <c r="FU16" s="9">
        <f t="shared" si="39"/>
        <v>4462.5000000000009</v>
      </c>
      <c r="FV16" s="9">
        <f t="shared" si="40"/>
        <v>0</v>
      </c>
      <c r="FW16" s="9">
        <f t="shared" si="41"/>
        <v>0</v>
      </c>
      <c r="FX16" s="9">
        <f t="shared" si="42"/>
        <v>0</v>
      </c>
      <c r="FY16" s="9">
        <f t="shared" si="43"/>
        <v>0</v>
      </c>
      <c r="FZ16" s="9">
        <f t="shared" si="44"/>
        <v>0</v>
      </c>
      <c r="GA16" s="9">
        <f t="shared" si="45"/>
        <v>0</v>
      </c>
      <c r="GB16" s="9">
        <f t="shared" si="46"/>
        <v>13.600000000000001</v>
      </c>
      <c r="GC16" s="9">
        <f t="shared" si="47"/>
        <v>4760.0000000000009</v>
      </c>
      <c r="GD16" s="9">
        <f t="shared" si="48"/>
        <v>13.600000000000001</v>
      </c>
      <c r="GE16" s="9">
        <f t="shared" si="49"/>
        <v>4760.0000000000009</v>
      </c>
      <c r="GF16" s="9">
        <f t="shared" si="50"/>
        <v>6.8000000000000007</v>
      </c>
      <c r="GG16" s="9">
        <f t="shared" si="51"/>
        <v>2380.0000000000005</v>
      </c>
      <c r="GH16" s="9">
        <f t="shared" si="52"/>
        <v>0</v>
      </c>
      <c r="GI16" s="9">
        <f t="shared" si="53"/>
        <v>0</v>
      </c>
      <c r="GJ16" s="130">
        <f t="shared" si="54"/>
        <v>34</v>
      </c>
      <c r="GK16" s="130">
        <f t="shared" si="55"/>
        <v>11900</v>
      </c>
      <c r="GL16" s="9">
        <f t="shared" si="56"/>
        <v>34</v>
      </c>
      <c r="GM16" s="9">
        <f t="shared" si="57"/>
        <v>11900</v>
      </c>
      <c r="GN16" s="9">
        <f t="shared" si="58"/>
        <v>0</v>
      </c>
      <c r="GO16" s="9">
        <f t="shared" si="59"/>
        <v>0</v>
      </c>
      <c r="GP16" s="9">
        <f t="shared" si="60"/>
        <v>0</v>
      </c>
      <c r="GQ16" s="9">
        <f t="shared" si="61"/>
        <v>0</v>
      </c>
      <c r="GR16" s="9">
        <f t="shared" si="62"/>
        <v>0</v>
      </c>
      <c r="GS16" s="9">
        <f t="shared" si="63"/>
        <v>0</v>
      </c>
      <c r="GT16" s="9">
        <f t="shared" si="64"/>
        <v>11.05</v>
      </c>
      <c r="GU16" s="9">
        <f t="shared" si="65"/>
        <v>3867.5000000000005</v>
      </c>
      <c r="GV16" s="9">
        <f t="shared" si="66"/>
        <v>13.600000000000001</v>
      </c>
      <c r="GW16" s="9">
        <f t="shared" si="67"/>
        <v>4760.0000000000009</v>
      </c>
      <c r="GX16" s="9">
        <f t="shared" si="68"/>
        <v>5.9500000000000011</v>
      </c>
      <c r="GY16" s="9">
        <f t="shared" si="69"/>
        <v>2082.5000000000005</v>
      </c>
      <c r="GZ16" s="9">
        <f t="shared" si="70"/>
        <v>0</v>
      </c>
      <c r="HA16" s="9">
        <f t="shared" si="71"/>
        <v>0</v>
      </c>
      <c r="HB16" s="9">
        <f t="shared" si="72"/>
        <v>29.750000000000004</v>
      </c>
      <c r="HC16" s="9">
        <f t="shared" si="73"/>
        <v>10412.500000000002</v>
      </c>
      <c r="HD16" s="9">
        <f t="shared" si="74"/>
        <v>29.750000000000004</v>
      </c>
      <c r="HE16" s="9">
        <f t="shared" si="75"/>
        <v>10412.500000000002</v>
      </c>
      <c r="HF16" s="9">
        <f t="shared" si="76"/>
        <v>0</v>
      </c>
      <c r="HG16" s="9">
        <f t="shared" si="77"/>
        <v>0</v>
      </c>
      <c r="HH16" s="9">
        <f t="shared" si="78"/>
        <v>0</v>
      </c>
      <c r="HI16" s="9">
        <f t="shared" si="79"/>
        <v>0</v>
      </c>
      <c r="HJ16" s="9">
        <f t="shared" si="80"/>
        <v>0</v>
      </c>
      <c r="HK16" s="9">
        <f t="shared" si="81"/>
        <v>0</v>
      </c>
      <c r="HL16" s="9">
        <f t="shared" si="82"/>
        <v>45.900000000000006</v>
      </c>
      <c r="HM16" s="9">
        <f t="shared" si="83"/>
        <v>16065.000000000002</v>
      </c>
      <c r="HN16" s="9">
        <f t="shared" si="84"/>
        <v>27.200000000000003</v>
      </c>
      <c r="HO16" s="9">
        <f t="shared" si="85"/>
        <v>9520.0000000000018</v>
      </c>
      <c r="HP16" s="9">
        <f t="shared" si="86"/>
        <v>19.55</v>
      </c>
      <c r="HQ16" s="9">
        <f t="shared" si="87"/>
        <v>6842.5</v>
      </c>
      <c r="HR16" s="9">
        <f t="shared" si="88"/>
        <v>0</v>
      </c>
      <c r="HS16" s="9">
        <f t="shared" si="89"/>
        <v>0</v>
      </c>
      <c r="HT16" s="9">
        <f t="shared" si="90"/>
        <v>91.800000000000011</v>
      </c>
      <c r="HU16" s="9">
        <f t="shared" si="91"/>
        <v>32130.000000000004</v>
      </c>
      <c r="HV16" s="9">
        <f t="shared" si="92"/>
        <v>91.800000000000011</v>
      </c>
      <c r="HW16" s="9">
        <f t="shared" si="93"/>
        <v>32130.000000000004</v>
      </c>
      <c r="HX16" s="9">
        <f t="shared" si="325"/>
        <v>0</v>
      </c>
      <c r="HY16" s="9">
        <f t="shared" si="94"/>
        <v>0</v>
      </c>
      <c r="HZ16" s="9">
        <f t="shared" si="95"/>
        <v>0</v>
      </c>
      <c r="IA16" s="9">
        <f t="shared" si="96"/>
        <v>0</v>
      </c>
      <c r="IB16" s="9">
        <f t="shared" si="97"/>
        <v>0</v>
      </c>
      <c r="IC16" s="9">
        <f t="shared" si="98"/>
        <v>0</v>
      </c>
      <c r="ID16" s="9">
        <f t="shared" si="99"/>
        <v>9.3500000000000014</v>
      </c>
      <c r="IE16" s="9">
        <f t="shared" si="100"/>
        <v>3272.5000000000005</v>
      </c>
      <c r="IF16" s="9">
        <f t="shared" si="101"/>
        <v>7.65</v>
      </c>
      <c r="IG16" s="9">
        <f t="shared" si="102"/>
        <v>2677.5</v>
      </c>
      <c r="IH16" s="9">
        <f t="shared" si="103"/>
        <v>6.8000000000000007</v>
      </c>
      <c r="II16" s="9">
        <f t="shared" si="104"/>
        <v>2380.0000000000005</v>
      </c>
      <c r="IJ16" s="9">
        <f t="shared" si="105"/>
        <v>0</v>
      </c>
      <c r="IK16" s="9">
        <f t="shared" si="106"/>
        <v>0</v>
      </c>
      <c r="IL16" s="9">
        <f t="shared" si="107"/>
        <v>22.950000000000003</v>
      </c>
      <c r="IM16" s="9">
        <f t="shared" si="108"/>
        <v>8032.5000000000009</v>
      </c>
      <c r="IN16" s="9">
        <f t="shared" si="109"/>
        <v>22.950000000000003</v>
      </c>
      <c r="IO16" s="9">
        <f t="shared" si="110"/>
        <v>8032.5000000000009</v>
      </c>
      <c r="IP16" s="9">
        <f t="shared" si="111"/>
        <v>0</v>
      </c>
      <c r="IQ16" s="9">
        <f t="shared" si="112"/>
        <v>0</v>
      </c>
      <c r="IR16" s="9">
        <f t="shared" si="113"/>
        <v>0</v>
      </c>
      <c r="IS16" s="9">
        <f t="shared" si="114"/>
        <v>0</v>
      </c>
      <c r="IT16" s="9">
        <f t="shared" si="115"/>
        <v>0</v>
      </c>
      <c r="IU16" s="9">
        <f t="shared" si="116"/>
        <v>0</v>
      </c>
      <c r="IV16" s="9">
        <f t="shared" si="117"/>
        <v>22.950000000000003</v>
      </c>
      <c r="IW16" s="9">
        <f t="shared" si="118"/>
        <v>8032.5000000000009</v>
      </c>
      <c r="IX16" s="9">
        <f t="shared" si="119"/>
        <v>18.700000000000003</v>
      </c>
      <c r="IY16" s="9">
        <f t="shared" si="120"/>
        <v>6545.0000000000009</v>
      </c>
      <c r="IZ16" s="9">
        <f t="shared" si="121"/>
        <v>12.750000000000002</v>
      </c>
      <c r="JA16" s="9">
        <f t="shared" si="122"/>
        <v>4462.5000000000009</v>
      </c>
      <c r="JB16" s="9">
        <f t="shared" si="123"/>
        <v>0</v>
      </c>
      <c r="JC16" s="9">
        <f t="shared" si="124"/>
        <v>0</v>
      </c>
      <c r="JD16" s="9">
        <f t="shared" si="125"/>
        <v>53.550000000000004</v>
      </c>
      <c r="JE16" s="9">
        <f t="shared" si="126"/>
        <v>18742.5</v>
      </c>
      <c r="JF16" s="9">
        <f t="shared" si="127"/>
        <v>53.550000000000004</v>
      </c>
      <c r="JG16" s="9">
        <f t="shared" si="128"/>
        <v>18742.5</v>
      </c>
      <c r="JH16" s="9">
        <f t="shared" si="129"/>
        <v>0</v>
      </c>
      <c r="JI16" s="9">
        <f t="shared" si="130"/>
        <v>0</v>
      </c>
      <c r="JJ16" s="9">
        <f t="shared" si="131"/>
        <v>0</v>
      </c>
      <c r="JK16" s="9">
        <f t="shared" si="132"/>
        <v>0</v>
      </c>
      <c r="JL16" s="9">
        <f t="shared" si="133"/>
        <v>0</v>
      </c>
      <c r="JM16" s="9">
        <f t="shared" si="134"/>
        <v>0</v>
      </c>
      <c r="JN16" s="9">
        <f t="shared" si="135"/>
        <v>0</v>
      </c>
      <c r="JO16" s="9">
        <f t="shared" si="136"/>
        <v>0</v>
      </c>
      <c r="JP16" s="9">
        <f t="shared" si="137"/>
        <v>20.400000000000002</v>
      </c>
      <c r="JQ16" s="9">
        <f t="shared" si="138"/>
        <v>7140.0000000000009</v>
      </c>
      <c r="JR16" s="9">
        <f t="shared" si="139"/>
        <v>6.8000000000000007</v>
      </c>
      <c r="JS16" s="9">
        <f t="shared" si="140"/>
        <v>2380.0000000000005</v>
      </c>
      <c r="JT16" s="9">
        <f t="shared" si="141"/>
        <v>0</v>
      </c>
      <c r="JU16" s="9">
        <f t="shared" si="142"/>
        <v>0</v>
      </c>
      <c r="JV16" s="9">
        <f t="shared" si="143"/>
        <v>47.600000000000009</v>
      </c>
      <c r="JW16" s="9">
        <f t="shared" si="144"/>
        <v>16660.000000000004</v>
      </c>
      <c r="JX16" s="9">
        <f t="shared" si="145"/>
        <v>47.600000000000009</v>
      </c>
      <c r="JY16" s="9">
        <f t="shared" si="146"/>
        <v>16660.000000000004</v>
      </c>
      <c r="JZ16" s="9">
        <f t="shared" si="147"/>
        <v>0</v>
      </c>
      <c r="KA16" s="9">
        <f t="shared" si="148"/>
        <v>0</v>
      </c>
      <c r="KB16" s="9">
        <f t="shared" si="149"/>
        <v>0</v>
      </c>
      <c r="KC16" s="9">
        <f t="shared" si="150"/>
        <v>0</v>
      </c>
      <c r="KD16" s="9">
        <f t="shared" si="151"/>
        <v>0</v>
      </c>
      <c r="KE16" s="9">
        <f t="shared" si="152"/>
        <v>0</v>
      </c>
      <c r="KF16" s="9">
        <f t="shared" si="153"/>
        <v>11.05</v>
      </c>
      <c r="KG16" s="9">
        <f t="shared" si="154"/>
        <v>3867.5000000000005</v>
      </c>
      <c r="KH16" s="9">
        <f t="shared" si="155"/>
        <v>6.8000000000000007</v>
      </c>
      <c r="KI16" s="9">
        <f t="shared" si="156"/>
        <v>2380.0000000000005</v>
      </c>
      <c r="KJ16" s="9">
        <f t="shared" si="157"/>
        <v>4.25</v>
      </c>
      <c r="KK16" s="9">
        <f t="shared" si="158"/>
        <v>1487.5</v>
      </c>
      <c r="KL16" s="9">
        <f t="shared" si="159"/>
        <v>0</v>
      </c>
      <c r="KM16" s="9">
        <f t="shared" si="160"/>
        <v>0</v>
      </c>
      <c r="KN16" s="9">
        <f t="shared" si="161"/>
        <v>22.1</v>
      </c>
      <c r="KO16" s="9">
        <f t="shared" si="162"/>
        <v>7735.0000000000009</v>
      </c>
      <c r="KP16" s="9">
        <f t="shared" si="163"/>
        <v>22.1</v>
      </c>
      <c r="KQ16" s="9">
        <f t="shared" si="164"/>
        <v>7735.0000000000009</v>
      </c>
      <c r="KR16" s="9">
        <f t="shared" si="165"/>
        <v>0</v>
      </c>
      <c r="KS16" s="9">
        <f t="shared" si="166"/>
        <v>0</v>
      </c>
      <c r="KT16" s="9">
        <f t="shared" si="167"/>
        <v>0</v>
      </c>
      <c r="KU16" s="9">
        <f t="shared" si="168"/>
        <v>0</v>
      </c>
      <c r="KV16" s="9">
        <f t="shared" si="169"/>
        <v>0</v>
      </c>
      <c r="KW16" s="9">
        <f t="shared" si="170"/>
        <v>0</v>
      </c>
      <c r="KX16" s="9">
        <f t="shared" si="171"/>
        <v>8.5</v>
      </c>
      <c r="KY16" s="9">
        <f t="shared" si="172"/>
        <v>2975</v>
      </c>
      <c r="KZ16" s="9">
        <f t="shared" si="173"/>
        <v>11.900000000000002</v>
      </c>
      <c r="LA16" s="9">
        <f t="shared" si="174"/>
        <v>4165.0000000000009</v>
      </c>
      <c r="LB16" s="9">
        <f t="shared" si="175"/>
        <v>5.1000000000000005</v>
      </c>
      <c r="LC16" s="9">
        <f t="shared" si="176"/>
        <v>1785.0000000000002</v>
      </c>
      <c r="LD16" s="9">
        <f t="shared" si="177"/>
        <v>0</v>
      </c>
      <c r="LE16" s="9">
        <f t="shared" si="178"/>
        <v>0</v>
      </c>
      <c r="LF16" s="9">
        <f t="shared" si="179"/>
        <v>24.650000000000002</v>
      </c>
      <c r="LG16" s="9">
        <f t="shared" si="180"/>
        <v>8627.5</v>
      </c>
      <c r="LH16" s="9">
        <f t="shared" si="181"/>
        <v>24.650000000000002</v>
      </c>
      <c r="LI16" s="9">
        <f t="shared" si="319"/>
        <v>8627.5</v>
      </c>
      <c r="LJ16" s="9">
        <f t="shared" si="182"/>
        <v>0</v>
      </c>
      <c r="LK16" s="9">
        <f t="shared" si="183"/>
        <v>0</v>
      </c>
      <c r="LL16" s="9">
        <f t="shared" si="184"/>
        <v>0</v>
      </c>
      <c r="LM16" s="9">
        <f t="shared" si="185"/>
        <v>0</v>
      </c>
      <c r="LN16" s="9">
        <f t="shared" si="186"/>
        <v>0</v>
      </c>
      <c r="LO16" s="9">
        <f t="shared" si="187"/>
        <v>0</v>
      </c>
      <c r="LP16" s="9">
        <f t="shared" si="188"/>
        <v>23.800000000000004</v>
      </c>
      <c r="LQ16" s="9">
        <f t="shared" si="189"/>
        <v>8330.0000000000018</v>
      </c>
      <c r="LR16" s="9">
        <f t="shared" si="190"/>
        <v>35.700000000000003</v>
      </c>
      <c r="LS16" s="9">
        <f t="shared" si="191"/>
        <v>12495.000000000002</v>
      </c>
      <c r="LT16" s="9">
        <f t="shared" si="192"/>
        <v>3.4000000000000004</v>
      </c>
      <c r="LU16" s="9">
        <f t="shared" si="193"/>
        <v>1190.0000000000002</v>
      </c>
      <c r="LV16" s="9">
        <f t="shared" si="194"/>
        <v>0</v>
      </c>
      <c r="LW16" s="9">
        <f t="shared" si="195"/>
        <v>0</v>
      </c>
      <c r="LX16" s="9">
        <f t="shared" si="196"/>
        <v>62.900000000000006</v>
      </c>
      <c r="LY16" s="9">
        <f t="shared" si="197"/>
        <v>22015.000000000004</v>
      </c>
      <c r="LZ16" s="9">
        <f t="shared" si="198"/>
        <v>62.900000000000006</v>
      </c>
      <c r="MA16" s="9">
        <f t="shared" si="199"/>
        <v>22015.000000000004</v>
      </c>
      <c r="MB16" s="9">
        <f t="shared" si="200"/>
        <v>0</v>
      </c>
      <c r="MC16" s="9">
        <f t="shared" si="201"/>
        <v>0</v>
      </c>
      <c r="MD16" s="9">
        <f t="shared" si="202"/>
        <v>0</v>
      </c>
      <c r="ME16" s="9">
        <f t="shared" si="203"/>
        <v>0</v>
      </c>
      <c r="MF16" s="9">
        <f t="shared" si="204"/>
        <v>0</v>
      </c>
      <c r="MG16" s="9">
        <f t="shared" si="205"/>
        <v>0</v>
      </c>
      <c r="MH16" s="9">
        <f t="shared" si="206"/>
        <v>51.000000000000007</v>
      </c>
      <c r="MI16" s="9">
        <f t="shared" si="207"/>
        <v>17850.000000000004</v>
      </c>
      <c r="MJ16" s="9">
        <f t="shared" si="208"/>
        <v>62.050000000000004</v>
      </c>
      <c r="MK16" s="9">
        <f t="shared" si="209"/>
        <v>21717.5</v>
      </c>
      <c r="ML16" s="9">
        <f t="shared" si="210"/>
        <v>20.400000000000002</v>
      </c>
      <c r="MM16" s="9">
        <f t="shared" si="211"/>
        <v>7140.0000000000009</v>
      </c>
      <c r="MN16" s="9">
        <f t="shared" si="212"/>
        <v>0</v>
      </c>
      <c r="MO16" s="9">
        <f t="shared" si="213"/>
        <v>0</v>
      </c>
      <c r="MP16" s="9">
        <f t="shared" si="214"/>
        <v>132.60000000000002</v>
      </c>
      <c r="MQ16" s="9">
        <f t="shared" si="215"/>
        <v>46410.000000000007</v>
      </c>
      <c r="MR16" s="9">
        <f t="shared" si="216"/>
        <v>132.60000000000002</v>
      </c>
      <c r="MS16" s="9">
        <f t="shared" si="320"/>
        <v>46410.000000000007</v>
      </c>
      <c r="MT16" s="9">
        <f t="shared" si="217"/>
        <v>0</v>
      </c>
      <c r="MU16" s="9">
        <f t="shared" si="218"/>
        <v>0</v>
      </c>
      <c r="MV16" s="9">
        <f t="shared" si="219"/>
        <v>0</v>
      </c>
      <c r="MW16" s="9">
        <f t="shared" si="220"/>
        <v>0</v>
      </c>
      <c r="MX16" s="9">
        <f t="shared" si="221"/>
        <v>0</v>
      </c>
      <c r="MY16" s="9">
        <f t="shared" si="222"/>
        <v>0</v>
      </c>
      <c r="MZ16" s="9">
        <f t="shared" si="223"/>
        <v>36.550000000000004</v>
      </c>
      <c r="NA16" s="9">
        <f t="shared" si="224"/>
        <v>12792.500000000002</v>
      </c>
      <c r="NB16" s="9">
        <f t="shared" si="225"/>
        <v>34</v>
      </c>
      <c r="NC16" s="9">
        <f t="shared" si="226"/>
        <v>11900</v>
      </c>
      <c r="ND16" s="9">
        <f t="shared" si="227"/>
        <v>12.750000000000002</v>
      </c>
      <c r="NE16" s="9">
        <f t="shared" si="228"/>
        <v>4462.5000000000009</v>
      </c>
      <c r="NF16" s="9">
        <f t="shared" si="229"/>
        <v>0</v>
      </c>
      <c r="NG16" s="9">
        <f t="shared" si="230"/>
        <v>0</v>
      </c>
      <c r="NH16" s="9">
        <f t="shared" si="231"/>
        <v>81.600000000000009</v>
      </c>
      <c r="NI16" s="9">
        <f t="shared" si="232"/>
        <v>28560.000000000004</v>
      </c>
      <c r="NJ16" s="9">
        <f t="shared" si="233"/>
        <v>81.600000000000009</v>
      </c>
      <c r="NK16" s="9">
        <f t="shared" si="234"/>
        <v>28560.000000000004</v>
      </c>
      <c r="NL16" s="9">
        <f t="shared" si="235"/>
        <v>0</v>
      </c>
      <c r="NM16" s="9">
        <f t="shared" si="236"/>
        <v>0</v>
      </c>
      <c r="NN16" s="9">
        <f t="shared" si="237"/>
        <v>0</v>
      </c>
      <c r="NO16" s="9">
        <f t="shared" si="238"/>
        <v>0</v>
      </c>
      <c r="NP16" s="9">
        <f t="shared" si="239"/>
        <v>0</v>
      </c>
      <c r="NQ16" s="9">
        <f t="shared" si="240"/>
        <v>0</v>
      </c>
      <c r="NR16" s="9">
        <f t="shared" si="241"/>
        <v>37.400000000000006</v>
      </c>
      <c r="NS16" s="9">
        <f t="shared" si="242"/>
        <v>13090.000000000002</v>
      </c>
      <c r="NT16" s="9">
        <f t="shared" si="243"/>
        <v>40.800000000000004</v>
      </c>
      <c r="NU16" s="9">
        <f t="shared" si="244"/>
        <v>14280.000000000002</v>
      </c>
      <c r="NV16" s="9">
        <f t="shared" si="245"/>
        <v>18.700000000000003</v>
      </c>
      <c r="NW16" s="9">
        <f t="shared" si="246"/>
        <v>6545.0000000000009</v>
      </c>
      <c r="NX16" s="9">
        <f t="shared" si="247"/>
        <v>0</v>
      </c>
      <c r="NY16" s="9">
        <f t="shared" si="248"/>
        <v>0</v>
      </c>
      <c r="NZ16" s="9">
        <f t="shared" si="249"/>
        <v>95.200000000000017</v>
      </c>
      <c r="OA16" s="9">
        <f t="shared" si="250"/>
        <v>33320.000000000007</v>
      </c>
      <c r="OB16" s="9">
        <f t="shared" si="251"/>
        <v>95.200000000000017</v>
      </c>
      <c r="OC16" s="9">
        <f t="shared" si="321"/>
        <v>33320.000000000007</v>
      </c>
      <c r="OD16" s="9">
        <f t="shared" si="252"/>
        <v>0</v>
      </c>
      <c r="OE16" s="9">
        <f t="shared" si="253"/>
        <v>0</v>
      </c>
      <c r="OF16" s="9">
        <f t="shared" si="254"/>
        <v>0</v>
      </c>
      <c r="OG16" s="9">
        <f t="shared" si="255"/>
        <v>0</v>
      </c>
      <c r="OH16" s="9">
        <f t="shared" si="256"/>
        <v>0</v>
      </c>
      <c r="OI16" s="9">
        <f t="shared" si="257"/>
        <v>0</v>
      </c>
      <c r="OJ16" s="9">
        <f t="shared" si="258"/>
        <v>11.900000000000002</v>
      </c>
      <c r="OK16" s="9">
        <f t="shared" si="259"/>
        <v>4165.0000000000009</v>
      </c>
      <c r="OL16" s="9">
        <f t="shared" si="260"/>
        <v>10.200000000000001</v>
      </c>
      <c r="OM16" s="9">
        <f t="shared" si="261"/>
        <v>3570.0000000000005</v>
      </c>
      <c r="ON16" s="9">
        <f t="shared" si="262"/>
        <v>5.1000000000000005</v>
      </c>
      <c r="OO16" s="9">
        <f t="shared" si="263"/>
        <v>1785.0000000000002</v>
      </c>
      <c r="OP16" s="9">
        <f t="shared" si="264"/>
        <v>0</v>
      </c>
      <c r="OQ16" s="9">
        <f t="shared" si="265"/>
        <v>0</v>
      </c>
      <c r="OR16" s="9">
        <f t="shared" si="266"/>
        <v>27.200000000000003</v>
      </c>
      <c r="OS16" s="9">
        <f t="shared" si="267"/>
        <v>9520.0000000000018</v>
      </c>
      <c r="OT16" s="9">
        <f t="shared" si="322"/>
        <v>27.200000000000003</v>
      </c>
      <c r="OU16" s="9">
        <f t="shared" si="268"/>
        <v>9520.0000000000018</v>
      </c>
      <c r="OV16" s="9">
        <f t="shared" si="269"/>
        <v>0</v>
      </c>
      <c r="OW16" s="9">
        <f t="shared" si="270"/>
        <v>0</v>
      </c>
      <c r="OX16" s="9">
        <f t="shared" si="271"/>
        <v>0</v>
      </c>
      <c r="OY16" s="9">
        <f t="shared" si="272"/>
        <v>0</v>
      </c>
      <c r="OZ16" s="9">
        <f t="shared" si="273"/>
        <v>0</v>
      </c>
      <c r="PA16" s="9">
        <f t="shared" si="274"/>
        <v>0</v>
      </c>
      <c r="PB16" s="9">
        <f t="shared" si="275"/>
        <v>39.1</v>
      </c>
      <c r="PC16" s="9">
        <f t="shared" si="276"/>
        <v>13685</v>
      </c>
      <c r="PD16" s="9">
        <f t="shared" si="277"/>
        <v>23.800000000000004</v>
      </c>
      <c r="PE16" s="9">
        <f t="shared" si="278"/>
        <v>8330.0000000000018</v>
      </c>
      <c r="PF16" s="9">
        <f t="shared" si="279"/>
        <v>30.6</v>
      </c>
      <c r="PG16" s="9">
        <f t="shared" si="280"/>
        <v>10710</v>
      </c>
      <c r="PH16" s="9">
        <f t="shared" si="281"/>
        <v>0</v>
      </c>
      <c r="PI16" s="9">
        <f t="shared" si="282"/>
        <v>0</v>
      </c>
      <c r="PJ16" s="9">
        <f t="shared" si="283"/>
        <v>92.65</v>
      </c>
      <c r="PK16" s="9">
        <f t="shared" si="284"/>
        <v>32427.500000000004</v>
      </c>
      <c r="PL16" s="9">
        <f t="shared" si="285"/>
        <v>92.65</v>
      </c>
      <c r="PM16" s="9">
        <f t="shared" si="323"/>
        <v>32427.500000000004</v>
      </c>
      <c r="PN16" s="9">
        <f t="shared" si="286"/>
        <v>0</v>
      </c>
      <c r="PO16" s="9">
        <f t="shared" si="287"/>
        <v>0</v>
      </c>
      <c r="PP16" s="9">
        <f t="shared" si="288"/>
        <v>0</v>
      </c>
      <c r="PQ16" s="9">
        <f t="shared" si="289"/>
        <v>0</v>
      </c>
      <c r="PR16" s="9">
        <f t="shared" si="290"/>
        <v>0</v>
      </c>
      <c r="PS16" s="9">
        <f t="shared" si="291"/>
        <v>0</v>
      </c>
      <c r="PT16" s="9">
        <f t="shared" si="292"/>
        <v>11.05</v>
      </c>
      <c r="PU16" s="9">
        <f t="shared" si="293"/>
        <v>3867.5000000000005</v>
      </c>
      <c r="PV16" s="9">
        <f t="shared" si="294"/>
        <v>11.05</v>
      </c>
      <c r="PW16" s="9">
        <f t="shared" si="295"/>
        <v>3867.5000000000005</v>
      </c>
      <c r="PX16" s="9">
        <f t="shared" si="296"/>
        <v>5.1000000000000005</v>
      </c>
      <c r="PY16" s="9">
        <f t="shared" si="297"/>
        <v>1785.0000000000002</v>
      </c>
      <c r="PZ16" s="9">
        <f t="shared" si="298"/>
        <v>0</v>
      </c>
      <c r="QA16" s="9">
        <f t="shared" si="299"/>
        <v>0</v>
      </c>
      <c r="QB16" s="9">
        <f t="shared" si="300"/>
        <v>27.200000000000003</v>
      </c>
      <c r="QC16" s="9">
        <f t="shared" si="301"/>
        <v>9520.0000000000018</v>
      </c>
      <c r="QD16" s="9">
        <f t="shared" si="302"/>
        <v>27.200000000000003</v>
      </c>
      <c r="QE16" s="9">
        <f t="shared" si="324"/>
        <v>9520.0000000000018</v>
      </c>
      <c r="QF16" s="9">
        <f t="shared" si="303"/>
        <v>0</v>
      </c>
      <c r="QG16" s="9">
        <f t="shared" si="304"/>
        <v>0</v>
      </c>
      <c r="QH16" s="9">
        <f t="shared" si="305"/>
        <v>60.350000000000009</v>
      </c>
      <c r="QI16" s="9">
        <f t="shared" si="306"/>
        <v>21122.500000000004</v>
      </c>
      <c r="QJ16" s="9">
        <f t="shared" si="307"/>
        <v>60.350000000000009</v>
      </c>
      <c r="QK16" s="9">
        <f t="shared" si="308"/>
        <v>21122.500000000004</v>
      </c>
      <c r="QL16" s="24">
        <f t="shared" si="309"/>
        <v>1060.8000000000002</v>
      </c>
      <c r="QM16" s="24">
        <f t="shared" si="310"/>
        <v>352537.50000000006</v>
      </c>
    </row>
    <row r="17" spans="1:455" s="5" customFormat="1" ht="18.75" customHeight="1" x14ac:dyDescent="0.25">
      <c r="A17" s="8" t="s">
        <v>50</v>
      </c>
      <c r="B17" s="3" t="s">
        <v>3</v>
      </c>
      <c r="C17" s="9">
        <v>400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>
        <v>50</v>
      </c>
      <c r="DS17" s="9"/>
      <c r="DT17" s="9"/>
      <c r="DU17" s="9"/>
      <c r="DV17" s="9"/>
      <c r="DW17" s="9"/>
      <c r="DX17" s="9"/>
      <c r="DY17" s="9">
        <f t="shared" si="0"/>
        <v>0</v>
      </c>
      <c r="DZ17" s="9">
        <f t="shared" si="1"/>
        <v>0</v>
      </c>
      <c r="EA17" s="9">
        <f t="shared" si="311"/>
        <v>0</v>
      </c>
      <c r="EB17" s="9">
        <f t="shared" si="2"/>
        <v>0</v>
      </c>
      <c r="EC17" s="9">
        <f t="shared" si="3"/>
        <v>0.05</v>
      </c>
      <c r="ED17" s="9">
        <f t="shared" si="4"/>
        <v>20</v>
      </c>
      <c r="EE17" s="9">
        <f t="shared" si="312"/>
        <v>0.85000000000000009</v>
      </c>
      <c r="EF17" s="9">
        <f t="shared" si="5"/>
        <v>340.00000000000006</v>
      </c>
      <c r="EG17" s="9">
        <f t="shared" si="313"/>
        <v>0.05</v>
      </c>
      <c r="EH17" s="9">
        <f t="shared" si="314"/>
        <v>20</v>
      </c>
      <c r="EI17" s="8" t="s">
        <v>50</v>
      </c>
      <c r="EJ17" s="9">
        <f t="shared" si="6"/>
        <v>0.85000000000000009</v>
      </c>
      <c r="EK17" s="9">
        <f t="shared" si="7"/>
        <v>340.00000000000006</v>
      </c>
      <c r="EL17" s="9">
        <f t="shared" si="315"/>
        <v>0</v>
      </c>
      <c r="EM17" s="9">
        <f t="shared" si="316"/>
        <v>0</v>
      </c>
      <c r="EN17" s="9">
        <f t="shared" si="317"/>
        <v>0</v>
      </c>
      <c r="EO17" s="9">
        <f t="shared" si="8"/>
        <v>0</v>
      </c>
      <c r="EP17" s="9">
        <f t="shared" si="318"/>
        <v>0</v>
      </c>
      <c r="EQ17" s="9">
        <f t="shared" si="9"/>
        <v>0</v>
      </c>
      <c r="ER17" s="9">
        <f t="shared" si="10"/>
        <v>30.6</v>
      </c>
      <c r="ES17" s="9">
        <f t="shared" si="11"/>
        <v>12240</v>
      </c>
      <c r="ET17" s="9">
        <f t="shared" si="12"/>
        <v>40.800000000000004</v>
      </c>
      <c r="EU17" s="9">
        <f t="shared" si="13"/>
        <v>16320.000000000002</v>
      </c>
      <c r="EV17" s="9">
        <f t="shared" si="14"/>
        <v>17</v>
      </c>
      <c r="EW17" s="9">
        <f t="shared" si="15"/>
        <v>6800</v>
      </c>
      <c r="EX17" s="9">
        <f t="shared" si="16"/>
        <v>0</v>
      </c>
      <c r="EY17" s="9">
        <f t="shared" si="17"/>
        <v>0</v>
      </c>
      <c r="EZ17" s="9">
        <f t="shared" si="18"/>
        <v>88.4</v>
      </c>
      <c r="FA17" s="9">
        <f t="shared" si="19"/>
        <v>35360</v>
      </c>
      <c r="FB17" s="9">
        <f t="shared" si="20"/>
        <v>88.4</v>
      </c>
      <c r="FC17" s="9">
        <f t="shared" si="21"/>
        <v>35360</v>
      </c>
      <c r="FD17" s="9">
        <f t="shared" si="22"/>
        <v>0</v>
      </c>
      <c r="FE17" s="9">
        <f t="shared" si="23"/>
        <v>0</v>
      </c>
      <c r="FF17" s="9">
        <f t="shared" si="24"/>
        <v>0</v>
      </c>
      <c r="FG17" s="9">
        <f t="shared" si="25"/>
        <v>0</v>
      </c>
      <c r="FH17" s="9">
        <f t="shared" si="26"/>
        <v>0</v>
      </c>
      <c r="FI17" s="9">
        <f t="shared" si="27"/>
        <v>0</v>
      </c>
      <c r="FJ17" s="9">
        <f t="shared" si="28"/>
        <v>3.4000000000000004</v>
      </c>
      <c r="FK17" s="9">
        <f t="shared" si="29"/>
        <v>1360.0000000000002</v>
      </c>
      <c r="FL17" s="9">
        <f t="shared" si="30"/>
        <v>5.1000000000000005</v>
      </c>
      <c r="FM17" s="9">
        <f t="shared" si="31"/>
        <v>2040.0000000000002</v>
      </c>
      <c r="FN17" s="9">
        <f t="shared" si="32"/>
        <v>6.8000000000000007</v>
      </c>
      <c r="FO17" s="9">
        <f t="shared" si="33"/>
        <v>2720.0000000000005</v>
      </c>
      <c r="FP17" s="9">
        <f t="shared" si="34"/>
        <v>0</v>
      </c>
      <c r="FQ17" s="9">
        <f t="shared" si="35"/>
        <v>0</v>
      </c>
      <c r="FR17" s="9">
        <f t="shared" si="36"/>
        <v>12.750000000000002</v>
      </c>
      <c r="FS17" s="9">
        <f t="shared" si="37"/>
        <v>5100.0000000000009</v>
      </c>
      <c r="FT17" s="9">
        <f t="shared" si="38"/>
        <v>12.750000000000002</v>
      </c>
      <c r="FU17" s="9">
        <f t="shared" si="39"/>
        <v>5100.0000000000009</v>
      </c>
      <c r="FV17" s="9">
        <f t="shared" si="40"/>
        <v>0</v>
      </c>
      <c r="FW17" s="9">
        <f t="shared" si="41"/>
        <v>0</v>
      </c>
      <c r="FX17" s="9">
        <f t="shared" si="42"/>
        <v>0</v>
      </c>
      <c r="FY17" s="9">
        <f t="shared" si="43"/>
        <v>0</v>
      </c>
      <c r="FZ17" s="9">
        <f t="shared" si="44"/>
        <v>0</v>
      </c>
      <c r="GA17" s="9">
        <f t="shared" si="45"/>
        <v>0</v>
      </c>
      <c r="GB17" s="9">
        <f t="shared" si="46"/>
        <v>13.600000000000001</v>
      </c>
      <c r="GC17" s="9">
        <f t="shared" si="47"/>
        <v>5440.0000000000009</v>
      </c>
      <c r="GD17" s="9">
        <f t="shared" si="48"/>
        <v>13.600000000000001</v>
      </c>
      <c r="GE17" s="9">
        <f t="shared" si="49"/>
        <v>5440.0000000000009</v>
      </c>
      <c r="GF17" s="9">
        <f t="shared" si="50"/>
        <v>6.8000000000000007</v>
      </c>
      <c r="GG17" s="9">
        <f t="shared" si="51"/>
        <v>2720.0000000000005</v>
      </c>
      <c r="GH17" s="9">
        <f t="shared" si="52"/>
        <v>0</v>
      </c>
      <c r="GI17" s="9">
        <f t="shared" si="53"/>
        <v>0</v>
      </c>
      <c r="GJ17" s="130">
        <f t="shared" si="54"/>
        <v>34</v>
      </c>
      <c r="GK17" s="130">
        <f t="shared" si="55"/>
        <v>13600</v>
      </c>
      <c r="GL17" s="9">
        <f t="shared" si="56"/>
        <v>34</v>
      </c>
      <c r="GM17" s="9">
        <f t="shared" si="57"/>
        <v>13600</v>
      </c>
      <c r="GN17" s="9">
        <f t="shared" si="58"/>
        <v>0</v>
      </c>
      <c r="GO17" s="9">
        <f t="shared" si="59"/>
        <v>0</v>
      </c>
      <c r="GP17" s="9">
        <f t="shared" si="60"/>
        <v>0</v>
      </c>
      <c r="GQ17" s="9">
        <f t="shared" si="61"/>
        <v>0</v>
      </c>
      <c r="GR17" s="9">
        <f t="shared" si="62"/>
        <v>0</v>
      </c>
      <c r="GS17" s="9">
        <f t="shared" si="63"/>
        <v>0</v>
      </c>
      <c r="GT17" s="9">
        <f t="shared" si="64"/>
        <v>11.05</v>
      </c>
      <c r="GU17" s="9">
        <f t="shared" si="65"/>
        <v>4420</v>
      </c>
      <c r="GV17" s="9">
        <f t="shared" si="66"/>
        <v>13.600000000000001</v>
      </c>
      <c r="GW17" s="9">
        <f t="shared" si="67"/>
        <v>5440.0000000000009</v>
      </c>
      <c r="GX17" s="9">
        <f t="shared" si="68"/>
        <v>5.9500000000000011</v>
      </c>
      <c r="GY17" s="9">
        <f t="shared" si="69"/>
        <v>2380.0000000000005</v>
      </c>
      <c r="GZ17" s="9">
        <f t="shared" si="70"/>
        <v>0</v>
      </c>
      <c r="HA17" s="9">
        <f t="shared" si="71"/>
        <v>0</v>
      </c>
      <c r="HB17" s="9">
        <f t="shared" si="72"/>
        <v>29.750000000000004</v>
      </c>
      <c r="HC17" s="9">
        <f t="shared" si="73"/>
        <v>11900.000000000002</v>
      </c>
      <c r="HD17" s="9">
        <f t="shared" si="74"/>
        <v>29.750000000000004</v>
      </c>
      <c r="HE17" s="9">
        <f t="shared" si="75"/>
        <v>11900.000000000002</v>
      </c>
      <c r="HF17" s="9">
        <f t="shared" si="76"/>
        <v>0</v>
      </c>
      <c r="HG17" s="9">
        <f t="shared" si="77"/>
        <v>0</v>
      </c>
      <c r="HH17" s="9">
        <f t="shared" si="78"/>
        <v>0</v>
      </c>
      <c r="HI17" s="9">
        <f t="shared" si="79"/>
        <v>0</v>
      </c>
      <c r="HJ17" s="9">
        <f t="shared" si="80"/>
        <v>0</v>
      </c>
      <c r="HK17" s="9">
        <f t="shared" si="81"/>
        <v>0</v>
      </c>
      <c r="HL17" s="9">
        <f t="shared" si="82"/>
        <v>45.900000000000006</v>
      </c>
      <c r="HM17" s="9">
        <f t="shared" si="83"/>
        <v>18360.000000000004</v>
      </c>
      <c r="HN17" s="9">
        <f t="shared" si="84"/>
        <v>27.200000000000003</v>
      </c>
      <c r="HO17" s="9">
        <f t="shared" si="85"/>
        <v>10880.000000000002</v>
      </c>
      <c r="HP17" s="9">
        <f t="shared" si="86"/>
        <v>19.55</v>
      </c>
      <c r="HQ17" s="9">
        <f t="shared" si="87"/>
        <v>7820</v>
      </c>
      <c r="HR17" s="9">
        <f t="shared" si="88"/>
        <v>0</v>
      </c>
      <c r="HS17" s="9">
        <f t="shared" si="89"/>
        <v>0</v>
      </c>
      <c r="HT17" s="9">
        <f t="shared" si="90"/>
        <v>91.800000000000011</v>
      </c>
      <c r="HU17" s="9">
        <f t="shared" si="91"/>
        <v>36720.000000000007</v>
      </c>
      <c r="HV17" s="9">
        <f t="shared" si="92"/>
        <v>91.800000000000011</v>
      </c>
      <c r="HW17" s="9">
        <f t="shared" si="93"/>
        <v>36720.000000000007</v>
      </c>
      <c r="HX17" s="9">
        <f t="shared" si="325"/>
        <v>0</v>
      </c>
      <c r="HY17" s="9">
        <f t="shared" si="94"/>
        <v>0</v>
      </c>
      <c r="HZ17" s="9">
        <f t="shared" si="95"/>
        <v>0</v>
      </c>
      <c r="IA17" s="9">
        <f t="shared" si="96"/>
        <v>0</v>
      </c>
      <c r="IB17" s="9">
        <f t="shared" si="97"/>
        <v>0</v>
      </c>
      <c r="IC17" s="9">
        <f t="shared" si="98"/>
        <v>0</v>
      </c>
      <c r="ID17" s="9">
        <f t="shared" si="99"/>
        <v>9.3500000000000014</v>
      </c>
      <c r="IE17" s="9">
        <f t="shared" si="100"/>
        <v>3740.0000000000005</v>
      </c>
      <c r="IF17" s="9">
        <f t="shared" si="101"/>
        <v>7.65</v>
      </c>
      <c r="IG17" s="9">
        <f t="shared" si="102"/>
        <v>3060</v>
      </c>
      <c r="IH17" s="9">
        <f t="shared" si="103"/>
        <v>6.8000000000000007</v>
      </c>
      <c r="II17" s="9">
        <f t="shared" si="104"/>
        <v>2720.0000000000005</v>
      </c>
      <c r="IJ17" s="9">
        <f t="shared" si="105"/>
        <v>0</v>
      </c>
      <c r="IK17" s="9">
        <f t="shared" si="106"/>
        <v>0</v>
      </c>
      <c r="IL17" s="9">
        <f t="shared" si="107"/>
        <v>22.950000000000003</v>
      </c>
      <c r="IM17" s="9">
        <f t="shared" si="108"/>
        <v>9180.0000000000018</v>
      </c>
      <c r="IN17" s="9">
        <f t="shared" si="109"/>
        <v>22.950000000000003</v>
      </c>
      <c r="IO17" s="9">
        <f t="shared" si="110"/>
        <v>9180.0000000000018</v>
      </c>
      <c r="IP17" s="9">
        <f t="shared" si="111"/>
        <v>0</v>
      </c>
      <c r="IQ17" s="9">
        <f t="shared" si="112"/>
        <v>0</v>
      </c>
      <c r="IR17" s="9">
        <f t="shared" si="113"/>
        <v>0</v>
      </c>
      <c r="IS17" s="9">
        <f t="shared" si="114"/>
        <v>0</v>
      </c>
      <c r="IT17" s="9">
        <f t="shared" si="115"/>
        <v>0</v>
      </c>
      <c r="IU17" s="9">
        <f t="shared" si="116"/>
        <v>0</v>
      </c>
      <c r="IV17" s="9">
        <f t="shared" si="117"/>
        <v>22.950000000000003</v>
      </c>
      <c r="IW17" s="9">
        <f t="shared" si="118"/>
        <v>9180.0000000000018</v>
      </c>
      <c r="IX17" s="9">
        <f t="shared" si="119"/>
        <v>18.700000000000003</v>
      </c>
      <c r="IY17" s="9">
        <f t="shared" si="120"/>
        <v>7480.0000000000009</v>
      </c>
      <c r="IZ17" s="9">
        <f t="shared" si="121"/>
        <v>12.750000000000002</v>
      </c>
      <c r="JA17" s="9">
        <f t="shared" si="122"/>
        <v>5100.0000000000009</v>
      </c>
      <c r="JB17" s="9">
        <f t="shared" si="123"/>
        <v>0</v>
      </c>
      <c r="JC17" s="9">
        <f t="shared" si="124"/>
        <v>0</v>
      </c>
      <c r="JD17" s="9">
        <f t="shared" si="125"/>
        <v>53.550000000000004</v>
      </c>
      <c r="JE17" s="9">
        <f t="shared" si="126"/>
        <v>21420</v>
      </c>
      <c r="JF17" s="9">
        <f t="shared" si="127"/>
        <v>53.550000000000004</v>
      </c>
      <c r="JG17" s="9">
        <f t="shared" si="128"/>
        <v>21420</v>
      </c>
      <c r="JH17" s="9">
        <f t="shared" si="129"/>
        <v>0</v>
      </c>
      <c r="JI17" s="9">
        <f t="shared" si="130"/>
        <v>0</v>
      </c>
      <c r="JJ17" s="9">
        <f t="shared" si="131"/>
        <v>0</v>
      </c>
      <c r="JK17" s="9">
        <f t="shared" si="132"/>
        <v>0</v>
      </c>
      <c r="JL17" s="9">
        <f t="shared" si="133"/>
        <v>0</v>
      </c>
      <c r="JM17" s="9">
        <f t="shared" si="134"/>
        <v>0</v>
      </c>
      <c r="JN17" s="9">
        <f t="shared" si="135"/>
        <v>0</v>
      </c>
      <c r="JO17" s="9">
        <f t="shared" si="136"/>
        <v>0</v>
      </c>
      <c r="JP17" s="9">
        <f t="shared" si="137"/>
        <v>20.400000000000002</v>
      </c>
      <c r="JQ17" s="9">
        <f t="shared" si="138"/>
        <v>8160.0000000000009</v>
      </c>
      <c r="JR17" s="9">
        <f t="shared" si="139"/>
        <v>6.8000000000000007</v>
      </c>
      <c r="JS17" s="9">
        <f t="shared" si="140"/>
        <v>2720.0000000000005</v>
      </c>
      <c r="JT17" s="9">
        <f t="shared" si="141"/>
        <v>0</v>
      </c>
      <c r="JU17" s="9">
        <f t="shared" si="142"/>
        <v>0</v>
      </c>
      <c r="JV17" s="9">
        <f t="shared" si="143"/>
        <v>47.600000000000009</v>
      </c>
      <c r="JW17" s="9">
        <f t="shared" si="144"/>
        <v>19040.000000000004</v>
      </c>
      <c r="JX17" s="9">
        <f t="shared" si="145"/>
        <v>47.600000000000009</v>
      </c>
      <c r="JY17" s="9">
        <f t="shared" si="146"/>
        <v>19040.000000000004</v>
      </c>
      <c r="JZ17" s="9">
        <f t="shared" si="147"/>
        <v>0</v>
      </c>
      <c r="KA17" s="9">
        <f t="shared" si="148"/>
        <v>0</v>
      </c>
      <c r="KB17" s="9">
        <f t="shared" si="149"/>
        <v>0</v>
      </c>
      <c r="KC17" s="9">
        <f t="shared" si="150"/>
        <v>0</v>
      </c>
      <c r="KD17" s="9">
        <f t="shared" si="151"/>
        <v>0</v>
      </c>
      <c r="KE17" s="9">
        <f t="shared" si="152"/>
        <v>0</v>
      </c>
      <c r="KF17" s="9">
        <f t="shared" si="153"/>
        <v>11.05</v>
      </c>
      <c r="KG17" s="9">
        <f t="shared" si="154"/>
        <v>4420</v>
      </c>
      <c r="KH17" s="9">
        <f t="shared" si="155"/>
        <v>6.8000000000000007</v>
      </c>
      <c r="KI17" s="9">
        <f t="shared" si="156"/>
        <v>2720.0000000000005</v>
      </c>
      <c r="KJ17" s="9">
        <f t="shared" si="157"/>
        <v>4.25</v>
      </c>
      <c r="KK17" s="9">
        <f t="shared" si="158"/>
        <v>1700</v>
      </c>
      <c r="KL17" s="9">
        <f t="shared" si="159"/>
        <v>0</v>
      </c>
      <c r="KM17" s="9">
        <f t="shared" si="160"/>
        <v>0</v>
      </c>
      <c r="KN17" s="9">
        <f t="shared" si="161"/>
        <v>22.1</v>
      </c>
      <c r="KO17" s="9">
        <f t="shared" si="162"/>
        <v>8840</v>
      </c>
      <c r="KP17" s="9">
        <f t="shared" si="163"/>
        <v>22.1</v>
      </c>
      <c r="KQ17" s="9">
        <f t="shared" si="164"/>
        <v>8840</v>
      </c>
      <c r="KR17" s="9">
        <f t="shared" si="165"/>
        <v>0</v>
      </c>
      <c r="KS17" s="9">
        <f t="shared" si="166"/>
        <v>0</v>
      </c>
      <c r="KT17" s="9">
        <f t="shared" si="167"/>
        <v>0</v>
      </c>
      <c r="KU17" s="9">
        <f t="shared" si="168"/>
        <v>0</v>
      </c>
      <c r="KV17" s="9">
        <f t="shared" si="169"/>
        <v>0</v>
      </c>
      <c r="KW17" s="9">
        <f t="shared" si="170"/>
        <v>0</v>
      </c>
      <c r="KX17" s="9">
        <f t="shared" si="171"/>
        <v>8.5</v>
      </c>
      <c r="KY17" s="9">
        <f t="shared" si="172"/>
        <v>3400</v>
      </c>
      <c r="KZ17" s="9">
        <f t="shared" si="173"/>
        <v>11.900000000000002</v>
      </c>
      <c r="LA17" s="9">
        <f t="shared" si="174"/>
        <v>4760.0000000000009</v>
      </c>
      <c r="LB17" s="9">
        <f t="shared" si="175"/>
        <v>5.1000000000000005</v>
      </c>
      <c r="LC17" s="9">
        <f t="shared" si="176"/>
        <v>2040.0000000000002</v>
      </c>
      <c r="LD17" s="9">
        <f t="shared" si="177"/>
        <v>0</v>
      </c>
      <c r="LE17" s="9">
        <f t="shared" si="178"/>
        <v>0</v>
      </c>
      <c r="LF17" s="9">
        <f t="shared" si="179"/>
        <v>24.650000000000002</v>
      </c>
      <c r="LG17" s="9">
        <f t="shared" si="180"/>
        <v>9860</v>
      </c>
      <c r="LH17" s="9">
        <f t="shared" si="181"/>
        <v>24.650000000000002</v>
      </c>
      <c r="LI17" s="9">
        <f t="shared" si="319"/>
        <v>9860</v>
      </c>
      <c r="LJ17" s="9">
        <f t="shared" si="182"/>
        <v>0</v>
      </c>
      <c r="LK17" s="9">
        <f t="shared" si="183"/>
        <v>0</v>
      </c>
      <c r="LL17" s="9">
        <f t="shared" si="184"/>
        <v>0</v>
      </c>
      <c r="LM17" s="9">
        <f t="shared" si="185"/>
        <v>0</v>
      </c>
      <c r="LN17" s="9">
        <f t="shared" si="186"/>
        <v>0</v>
      </c>
      <c r="LO17" s="9">
        <f t="shared" si="187"/>
        <v>0</v>
      </c>
      <c r="LP17" s="9">
        <f t="shared" si="188"/>
        <v>23.800000000000004</v>
      </c>
      <c r="LQ17" s="9">
        <f t="shared" si="189"/>
        <v>9520.0000000000018</v>
      </c>
      <c r="LR17" s="9">
        <f t="shared" si="190"/>
        <v>35.700000000000003</v>
      </c>
      <c r="LS17" s="9">
        <f t="shared" si="191"/>
        <v>14280.000000000002</v>
      </c>
      <c r="LT17" s="9">
        <f t="shared" si="192"/>
        <v>3.4000000000000004</v>
      </c>
      <c r="LU17" s="9">
        <f t="shared" si="193"/>
        <v>1360.0000000000002</v>
      </c>
      <c r="LV17" s="9">
        <f t="shared" si="194"/>
        <v>0</v>
      </c>
      <c r="LW17" s="9">
        <f t="shared" si="195"/>
        <v>0</v>
      </c>
      <c r="LX17" s="9">
        <f t="shared" si="196"/>
        <v>62.900000000000006</v>
      </c>
      <c r="LY17" s="9">
        <f t="shared" si="197"/>
        <v>25160.000000000004</v>
      </c>
      <c r="LZ17" s="9">
        <f t="shared" si="198"/>
        <v>62.900000000000006</v>
      </c>
      <c r="MA17" s="9">
        <f t="shared" si="199"/>
        <v>25160.000000000004</v>
      </c>
      <c r="MB17" s="9">
        <f t="shared" si="200"/>
        <v>0</v>
      </c>
      <c r="MC17" s="9">
        <f t="shared" si="201"/>
        <v>0</v>
      </c>
      <c r="MD17" s="9">
        <f t="shared" si="202"/>
        <v>0</v>
      </c>
      <c r="ME17" s="9">
        <f t="shared" si="203"/>
        <v>0</v>
      </c>
      <c r="MF17" s="9">
        <f t="shared" si="204"/>
        <v>0</v>
      </c>
      <c r="MG17" s="9">
        <f t="shared" si="205"/>
        <v>0</v>
      </c>
      <c r="MH17" s="9">
        <f t="shared" si="206"/>
        <v>51.000000000000007</v>
      </c>
      <c r="MI17" s="9">
        <f t="shared" si="207"/>
        <v>20400.000000000004</v>
      </c>
      <c r="MJ17" s="9">
        <f t="shared" si="208"/>
        <v>62.050000000000004</v>
      </c>
      <c r="MK17" s="9">
        <f t="shared" si="209"/>
        <v>24820</v>
      </c>
      <c r="ML17" s="9">
        <f t="shared" si="210"/>
        <v>20.400000000000002</v>
      </c>
      <c r="MM17" s="9">
        <f t="shared" si="211"/>
        <v>8160.0000000000009</v>
      </c>
      <c r="MN17" s="9">
        <f t="shared" si="212"/>
        <v>0</v>
      </c>
      <c r="MO17" s="9">
        <f t="shared" si="213"/>
        <v>0</v>
      </c>
      <c r="MP17" s="9">
        <f t="shared" si="214"/>
        <v>132.60000000000002</v>
      </c>
      <c r="MQ17" s="9">
        <f t="shared" si="215"/>
        <v>53040.000000000007</v>
      </c>
      <c r="MR17" s="9">
        <f t="shared" si="216"/>
        <v>132.60000000000002</v>
      </c>
      <c r="MS17" s="9">
        <f t="shared" si="320"/>
        <v>53040.000000000007</v>
      </c>
      <c r="MT17" s="9">
        <f t="shared" si="217"/>
        <v>0</v>
      </c>
      <c r="MU17" s="9">
        <f t="shared" si="218"/>
        <v>0</v>
      </c>
      <c r="MV17" s="9">
        <f t="shared" si="219"/>
        <v>0</v>
      </c>
      <c r="MW17" s="9">
        <f t="shared" si="220"/>
        <v>0</v>
      </c>
      <c r="MX17" s="9">
        <f t="shared" si="221"/>
        <v>0</v>
      </c>
      <c r="MY17" s="9">
        <f t="shared" si="222"/>
        <v>0</v>
      </c>
      <c r="MZ17" s="9">
        <f t="shared" si="223"/>
        <v>36.550000000000004</v>
      </c>
      <c r="NA17" s="9">
        <f t="shared" si="224"/>
        <v>14620.000000000002</v>
      </c>
      <c r="NB17" s="9">
        <f t="shared" si="225"/>
        <v>34</v>
      </c>
      <c r="NC17" s="9">
        <f t="shared" si="226"/>
        <v>13600</v>
      </c>
      <c r="ND17" s="9">
        <f t="shared" si="227"/>
        <v>12.750000000000002</v>
      </c>
      <c r="NE17" s="9">
        <f t="shared" si="228"/>
        <v>5100.0000000000009</v>
      </c>
      <c r="NF17" s="9">
        <f t="shared" si="229"/>
        <v>0</v>
      </c>
      <c r="NG17" s="9">
        <f t="shared" si="230"/>
        <v>0</v>
      </c>
      <c r="NH17" s="9">
        <f t="shared" si="231"/>
        <v>81.600000000000009</v>
      </c>
      <c r="NI17" s="9">
        <f t="shared" si="232"/>
        <v>32640.000000000004</v>
      </c>
      <c r="NJ17" s="9">
        <f t="shared" si="233"/>
        <v>81.600000000000009</v>
      </c>
      <c r="NK17" s="9">
        <f t="shared" si="234"/>
        <v>32640.000000000004</v>
      </c>
      <c r="NL17" s="9">
        <f t="shared" si="235"/>
        <v>0</v>
      </c>
      <c r="NM17" s="9">
        <f t="shared" si="236"/>
        <v>0</v>
      </c>
      <c r="NN17" s="9">
        <f t="shared" si="237"/>
        <v>0</v>
      </c>
      <c r="NO17" s="9">
        <f t="shared" si="238"/>
        <v>0</v>
      </c>
      <c r="NP17" s="9">
        <f t="shared" si="239"/>
        <v>0</v>
      </c>
      <c r="NQ17" s="9">
        <f t="shared" si="240"/>
        <v>0</v>
      </c>
      <c r="NR17" s="9">
        <f t="shared" si="241"/>
        <v>37.400000000000006</v>
      </c>
      <c r="NS17" s="9">
        <f t="shared" si="242"/>
        <v>14960.000000000002</v>
      </c>
      <c r="NT17" s="9">
        <f t="shared" si="243"/>
        <v>40.800000000000004</v>
      </c>
      <c r="NU17" s="9">
        <f t="shared" si="244"/>
        <v>16320.000000000002</v>
      </c>
      <c r="NV17" s="9">
        <f t="shared" si="245"/>
        <v>18.700000000000003</v>
      </c>
      <c r="NW17" s="9">
        <f t="shared" si="246"/>
        <v>7480.0000000000009</v>
      </c>
      <c r="NX17" s="9">
        <f t="shared" si="247"/>
        <v>0</v>
      </c>
      <c r="NY17" s="9">
        <f t="shared" si="248"/>
        <v>0</v>
      </c>
      <c r="NZ17" s="9">
        <f t="shared" si="249"/>
        <v>95.200000000000017</v>
      </c>
      <c r="OA17" s="9">
        <f t="shared" si="250"/>
        <v>38080.000000000007</v>
      </c>
      <c r="OB17" s="9">
        <f t="shared" si="251"/>
        <v>95.200000000000017</v>
      </c>
      <c r="OC17" s="9">
        <f t="shared" si="321"/>
        <v>38080.000000000007</v>
      </c>
      <c r="OD17" s="9">
        <f t="shared" si="252"/>
        <v>0</v>
      </c>
      <c r="OE17" s="9">
        <f t="shared" si="253"/>
        <v>0</v>
      </c>
      <c r="OF17" s="9">
        <f t="shared" si="254"/>
        <v>0</v>
      </c>
      <c r="OG17" s="9">
        <f t="shared" si="255"/>
        <v>0</v>
      </c>
      <c r="OH17" s="9">
        <f t="shared" si="256"/>
        <v>0</v>
      </c>
      <c r="OI17" s="9">
        <f t="shared" si="257"/>
        <v>0</v>
      </c>
      <c r="OJ17" s="9">
        <f t="shared" si="258"/>
        <v>11.900000000000002</v>
      </c>
      <c r="OK17" s="9">
        <f t="shared" si="259"/>
        <v>4760.0000000000009</v>
      </c>
      <c r="OL17" s="9">
        <f t="shared" si="260"/>
        <v>10.200000000000001</v>
      </c>
      <c r="OM17" s="9">
        <f t="shared" si="261"/>
        <v>4080.0000000000005</v>
      </c>
      <c r="ON17" s="9">
        <f t="shared" si="262"/>
        <v>5.1000000000000005</v>
      </c>
      <c r="OO17" s="9">
        <f t="shared" si="263"/>
        <v>2040.0000000000002</v>
      </c>
      <c r="OP17" s="9">
        <f t="shared" si="264"/>
        <v>0</v>
      </c>
      <c r="OQ17" s="9">
        <f t="shared" si="265"/>
        <v>0</v>
      </c>
      <c r="OR17" s="9">
        <f t="shared" si="266"/>
        <v>27.200000000000003</v>
      </c>
      <c r="OS17" s="9">
        <f t="shared" si="267"/>
        <v>10880.000000000002</v>
      </c>
      <c r="OT17" s="9">
        <f t="shared" si="322"/>
        <v>27.200000000000003</v>
      </c>
      <c r="OU17" s="9">
        <f t="shared" si="268"/>
        <v>10880.000000000002</v>
      </c>
      <c r="OV17" s="9">
        <f t="shared" si="269"/>
        <v>0</v>
      </c>
      <c r="OW17" s="9">
        <f t="shared" si="270"/>
        <v>0</v>
      </c>
      <c r="OX17" s="9">
        <f t="shared" si="271"/>
        <v>0</v>
      </c>
      <c r="OY17" s="9">
        <f t="shared" si="272"/>
        <v>0</v>
      </c>
      <c r="OZ17" s="9">
        <f t="shared" si="273"/>
        <v>0</v>
      </c>
      <c r="PA17" s="9">
        <f t="shared" si="274"/>
        <v>0</v>
      </c>
      <c r="PB17" s="9">
        <f t="shared" si="275"/>
        <v>39.1</v>
      </c>
      <c r="PC17" s="9">
        <f t="shared" si="276"/>
        <v>15640</v>
      </c>
      <c r="PD17" s="9">
        <f t="shared" si="277"/>
        <v>23.800000000000004</v>
      </c>
      <c r="PE17" s="9">
        <f t="shared" si="278"/>
        <v>9520.0000000000018</v>
      </c>
      <c r="PF17" s="9">
        <f t="shared" si="279"/>
        <v>30.6</v>
      </c>
      <c r="PG17" s="9">
        <f t="shared" si="280"/>
        <v>12240</v>
      </c>
      <c r="PH17" s="9">
        <f t="shared" si="281"/>
        <v>0</v>
      </c>
      <c r="PI17" s="9">
        <f t="shared" si="282"/>
        <v>0</v>
      </c>
      <c r="PJ17" s="9">
        <f t="shared" si="283"/>
        <v>92.65</v>
      </c>
      <c r="PK17" s="9">
        <f t="shared" si="284"/>
        <v>37060</v>
      </c>
      <c r="PL17" s="9">
        <f t="shared" si="285"/>
        <v>92.65</v>
      </c>
      <c r="PM17" s="9">
        <f t="shared" si="323"/>
        <v>37060</v>
      </c>
      <c r="PN17" s="9">
        <f t="shared" si="286"/>
        <v>0</v>
      </c>
      <c r="PO17" s="9">
        <f t="shared" si="287"/>
        <v>0</v>
      </c>
      <c r="PP17" s="9">
        <f t="shared" si="288"/>
        <v>0</v>
      </c>
      <c r="PQ17" s="9">
        <f t="shared" si="289"/>
        <v>0</v>
      </c>
      <c r="PR17" s="9">
        <f t="shared" si="290"/>
        <v>0</v>
      </c>
      <c r="PS17" s="9">
        <f t="shared" si="291"/>
        <v>0</v>
      </c>
      <c r="PT17" s="9">
        <f t="shared" si="292"/>
        <v>11.05</v>
      </c>
      <c r="PU17" s="9">
        <f t="shared" si="293"/>
        <v>4420</v>
      </c>
      <c r="PV17" s="9">
        <f t="shared" si="294"/>
        <v>11.05</v>
      </c>
      <c r="PW17" s="9">
        <f t="shared" si="295"/>
        <v>4420</v>
      </c>
      <c r="PX17" s="9">
        <f t="shared" si="296"/>
        <v>5.1000000000000005</v>
      </c>
      <c r="PY17" s="9">
        <f t="shared" si="297"/>
        <v>2040.0000000000002</v>
      </c>
      <c r="PZ17" s="9">
        <f t="shared" si="298"/>
        <v>0</v>
      </c>
      <c r="QA17" s="9">
        <f t="shared" si="299"/>
        <v>0</v>
      </c>
      <c r="QB17" s="9">
        <f t="shared" si="300"/>
        <v>27.200000000000003</v>
      </c>
      <c r="QC17" s="9">
        <f t="shared" si="301"/>
        <v>10880.000000000002</v>
      </c>
      <c r="QD17" s="9">
        <f t="shared" si="302"/>
        <v>27.200000000000003</v>
      </c>
      <c r="QE17" s="9">
        <f t="shared" si="324"/>
        <v>10880.000000000002</v>
      </c>
      <c r="QF17" s="9">
        <f t="shared" si="303"/>
        <v>0</v>
      </c>
      <c r="QG17" s="9">
        <f t="shared" si="304"/>
        <v>0</v>
      </c>
      <c r="QH17" s="9">
        <f t="shared" si="305"/>
        <v>60.350000000000009</v>
      </c>
      <c r="QI17" s="9">
        <f t="shared" si="306"/>
        <v>24140.000000000004</v>
      </c>
      <c r="QJ17" s="9">
        <f t="shared" si="307"/>
        <v>60.350000000000009</v>
      </c>
      <c r="QK17" s="9">
        <f t="shared" si="308"/>
        <v>24140.000000000004</v>
      </c>
      <c r="QL17" s="24">
        <f t="shared" si="309"/>
        <v>1060.8000000000002</v>
      </c>
      <c r="QM17" s="24">
        <f t="shared" si="310"/>
        <v>402900</v>
      </c>
    </row>
    <row r="18" spans="1:455" s="5" customFormat="1" ht="18.75" customHeight="1" x14ac:dyDescent="0.25">
      <c r="A18" s="8" t="s">
        <v>13</v>
      </c>
      <c r="B18" s="3" t="s">
        <v>3</v>
      </c>
      <c r="C18" s="9">
        <v>40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>
        <v>50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>
        <v>96</v>
      </c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>
        <v>19</v>
      </c>
      <c r="CT18" s="9">
        <v>50</v>
      </c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>
        <v>50</v>
      </c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>
        <f t="shared" si="0"/>
        <v>0</v>
      </c>
      <c r="DZ18" s="9">
        <f t="shared" si="1"/>
        <v>0</v>
      </c>
      <c r="EA18" s="9">
        <f t="shared" si="311"/>
        <v>0</v>
      </c>
      <c r="EB18" s="9">
        <f t="shared" si="2"/>
        <v>0</v>
      </c>
      <c r="EC18" s="9">
        <f t="shared" si="3"/>
        <v>0.26500000000000001</v>
      </c>
      <c r="ED18" s="9">
        <f t="shared" si="4"/>
        <v>10.600000000000001</v>
      </c>
      <c r="EE18" s="9">
        <f t="shared" si="312"/>
        <v>4.5049999999999999</v>
      </c>
      <c r="EF18" s="9">
        <f t="shared" si="5"/>
        <v>180.2</v>
      </c>
      <c r="EG18" s="9">
        <f t="shared" si="313"/>
        <v>0.26500000000000001</v>
      </c>
      <c r="EH18" s="9">
        <f t="shared" si="314"/>
        <v>10.600000000000001</v>
      </c>
      <c r="EI18" s="8" t="s">
        <v>13</v>
      </c>
      <c r="EJ18" s="9">
        <f t="shared" si="6"/>
        <v>4.5049999999999999</v>
      </c>
      <c r="EK18" s="9">
        <f t="shared" si="7"/>
        <v>180.2</v>
      </c>
      <c r="EL18" s="9">
        <f t="shared" si="315"/>
        <v>0</v>
      </c>
      <c r="EM18" s="9">
        <f t="shared" si="316"/>
        <v>0</v>
      </c>
      <c r="EN18" s="9">
        <f t="shared" si="317"/>
        <v>0</v>
      </c>
      <c r="EO18" s="9">
        <f t="shared" si="8"/>
        <v>0</v>
      </c>
      <c r="EP18" s="9">
        <f t="shared" si="318"/>
        <v>0</v>
      </c>
      <c r="EQ18" s="9">
        <f t="shared" si="9"/>
        <v>0</v>
      </c>
      <c r="ER18" s="9">
        <f t="shared" si="10"/>
        <v>162.18</v>
      </c>
      <c r="ES18" s="9">
        <f t="shared" si="11"/>
        <v>6487.2000000000007</v>
      </c>
      <c r="ET18" s="9">
        <f t="shared" si="12"/>
        <v>216.24</v>
      </c>
      <c r="EU18" s="9">
        <f t="shared" si="13"/>
        <v>8649.6</v>
      </c>
      <c r="EV18" s="9">
        <f t="shared" si="14"/>
        <v>90.1</v>
      </c>
      <c r="EW18" s="9">
        <f t="shared" si="15"/>
        <v>3604</v>
      </c>
      <c r="EX18" s="9">
        <f t="shared" si="16"/>
        <v>0</v>
      </c>
      <c r="EY18" s="9">
        <f t="shared" si="17"/>
        <v>0</v>
      </c>
      <c r="EZ18" s="9">
        <f t="shared" si="18"/>
        <v>468.52</v>
      </c>
      <c r="FA18" s="9">
        <f t="shared" si="19"/>
        <v>18740.8</v>
      </c>
      <c r="FB18" s="9">
        <f t="shared" si="20"/>
        <v>468.52</v>
      </c>
      <c r="FC18" s="9">
        <f t="shared" si="21"/>
        <v>18740.8</v>
      </c>
      <c r="FD18" s="9">
        <f t="shared" si="22"/>
        <v>0</v>
      </c>
      <c r="FE18" s="9">
        <f t="shared" si="23"/>
        <v>0</v>
      </c>
      <c r="FF18" s="9">
        <f t="shared" si="24"/>
        <v>0</v>
      </c>
      <c r="FG18" s="9">
        <f t="shared" si="25"/>
        <v>0</v>
      </c>
      <c r="FH18" s="9">
        <f t="shared" si="26"/>
        <v>0</v>
      </c>
      <c r="FI18" s="9">
        <f t="shared" si="27"/>
        <v>0</v>
      </c>
      <c r="FJ18" s="9">
        <f t="shared" si="28"/>
        <v>18.02</v>
      </c>
      <c r="FK18" s="9">
        <f t="shared" si="29"/>
        <v>720.8</v>
      </c>
      <c r="FL18" s="9">
        <f t="shared" si="30"/>
        <v>27.03</v>
      </c>
      <c r="FM18" s="9">
        <f t="shared" si="31"/>
        <v>1081.2</v>
      </c>
      <c r="FN18" s="9">
        <f t="shared" si="32"/>
        <v>36.04</v>
      </c>
      <c r="FO18" s="9">
        <f t="shared" si="33"/>
        <v>1441.6</v>
      </c>
      <c r="FP18" s="9">
        <f t="shared" si="34"/>
        <v>0</v>
      </c>
      <c r="FQ18" s="9">
        <f t="shared" si="35"/>
        <v>0</v>
      </c>
      <c r="FR18" s="9">
        <f t="shared" si="36"/>
        <v>67.575000000000003</v>
      </c>
      <c r="FS18" s="9">
        <f t="shared" si="37"/>
        <v>2703</v>
      </c>
      <c r="FT18" s="9">
        <f t="shared" si="38"/>
        <v>67.575000000000003</v>
      </c>
      <c r="FU18" s="9">
        <f t="shared" si="39"/>
        <v>2703</v>
      </c>
      <c r="FV18" s="9">
        <f t="shared" si="40"/>
        <v>0</v>
      </c>
      <c r="FW18" s="9">
        <f t="shared" si="41"/>
        <v>0</v>
      </c>
      <c r="FX18" s="9">
        <f t="shared" si="42"/>
        <v>0</v>
      </c>
      <c r="FY18" s="9">
        <f t="shared" si="43"/>
        <v>0</v>
      </c>
      <c r="FZ18" s="9">
        <f t="shared" si="44"/>
        <v>0</v>
      </c>
      <c r="GA18" s="9">
        <f t="shared" si="45"/>
        <v>0</v>
      </c>
      <c r="GB18" s="9">
        <f t="shared" si="46"/>
        <v>72.08</v>
      </c>
      <c r="GC18" s="9">
        <f t="shared" si="47"/>
        <v>2883.2</v>
      </c>
      <c r="GD18" s="9">
        <f t="shared" si="48"/>
        <v>72.08</v>
      </c>
      <c r="GE18" s="9">
        <f t="shared" si="49"/>
        <v>2883.2</v>
      </c>
      <c r="GF18" s="9">
        <f t="shared" si="50"/>
        <v>36.04</v>
      </c>
      <c r="GG18" s="9">
        <f t="shared" si="51"/>
        <v>1441.6</v>
      </c>
      <c r="GH18" s="9">
        <f t="shared" si="52"/>
        <v>0</v>
      </c>
      <c r="GI18" s="9">
        <f t="shared" si="53"/>
        <v>0</v>
      </c>
      <c r="GJ18" s="130">
        <f t="shared" si="54"/>
        <v>180.2</v>
      </c>
      <c r="GK18" s="130">
        <f t="shared" si="55"/>
        <v>7208</v>
      </c>
      <c r="GL18" s="9">
        <f t="shared" si="56"/>
        <v>180.2</v>
      </c>
      <c r="GM18" s="9">
        <f t="shared" si="57"/>
        <v>7208</v>
      </c>
      <c r="GN18" s="9">
        <f t="shared" si="58"/>
        <v>0</v>
      </c>
      <c r="GO18" s="9">
        <f t="shared" si="59"/>
        <v>0</v>
      </c>
      <c r="GP18" s="9">
        <f t="shared" si="60"/>
        <v>0</v>
      </c>
      <c r="GQ18" s="9">
        <f t="shared" si="61"/>
        <v>0</v>
      </c>
      <c r="GR18" s="9">
        <f t="shared" si="62"/>
        <v>0</v>
      </c>
      <c r="GS18" s="9">
        <f t="shared" si="63"/>
        <v>0</v>
      </c>
      <c r="GT18" s="9">
        <f t="shared" si="64"/>
        <v>58.564999999999998</v>
      </c>
      <c r="GU18" s="9">
        <f t="shared" si="65"/>
        <v>2342.6</v>
      </c>
      <c r="GV18" s="9">
        <f t="shared" si="66"/>
        <v>72.08</v>
      </c>
      <c r="GW18" s="9">
        <f t="shared" si="67"/>
        <v>2883.2</v>
      </c>
      <c r="GX18" s="9">
        <f t="shared" si="68"/>
        <v>31.535</v>
      </c>
      <c r="GY18" s="9">
        <f t="shared" si="69"/>
        <v>1261.4000000000001</v>
      </c>
      <c r="GZ18" s="9">
        <f t="shared" si="70"/>
        <v>0</v>
      </c>
      <c r="HA18" s="9">
        <f t="shared" si="71"/>
        <v>0</v>
      </c>
      <c r="HB18" s="9">
        <f t="shared" si="72"/>
        <v>157.67499999999998</v>
      </c>
      <c r="HC18" s="9">
        <f t="shared" si="73"/>
        <v>6306.9999999999991</v>
      </c>
      <c r="HD18" s="9">
        <f t="shared" si="74"/>
        <v>157.67499999999998</v>
      </c>
      <c r="HE18" s="9">
        <f t="shared" si="75"/>
        <v>6306.9999999999991</v>
      </c>
      <c r="HF18" s="9">
        <f t="shared" si="76"/>
        <v>0</v>
      </c>
      <c r="HG18" s="9">
        <f t="shared" si="77"/>
        <v>0</v>
      </c>
      <c r="HH18" s="9">
        <f t="shared" si="78"/>
        <v>0</v>
      </c>
      <c r="HI18" s="9">
        <f t="shared" si="79"/>
        <v>0</v>
      </c>
      <c r="HJ18" s="9">
        <f t="shared" si="80"/>
        <v>0</v>
      </c>
      <c r="HK18" s="9">
        <f t="shared" si="81"/>
        <v>0</v>
      </c>
      <c r="HL18" s="9">
        <f t="shared" si="82"/>
        <v>243.26999999999998</v>
      </c>
      <c r="HM18" s="9">
        <f t="shared" si="83"/>
        <v>9730.7999999999993</v>
      </c>
      <c r="HN18" s="9">
        <f t="shared" si="84"/>
        <v>144.16</v>
      </c>
      <c r="HO18" s="9">
        <f t="shared" si="85"/>
        <v>5766.4</v>
      </c>
      <c r="HP18" s="9">
        <f t="shared" si="86"/>
        <v>103.61499999999999</v>
      </c>
      <c r="HQ18" s="9">
        <f t="shared" si="87"/>
        <v>4144.5999999999995</v>
      </c>
      <c r="HR18" s="9">
        <f t="shared" si="88"/>
        <v>0</v>
      </c>
      <c r="HS18" s="9">
        <f t="shared" si="89"/>
        <v>0</v>
      </c>
      <c r="HT18" s="9">
        <f t="shared" si="90"/>
        <v>486.53999999999996</v>
      </c>
      <c r="HU18" s="9">
        <f t="shared" si="91"/>
        <v>19461.599999999999</v>
      </c>
      <c r="HV18" s="9">
        <f t="shared" si="92"/>
        <v>486.53999999999996</v>
      </c>
      <c r="HW18" s="9">
        <f t="shared" si="93"/>
        <v>19461.599999999999</v>
      </c>
      <c r="HX18" s="9">
        <f t="shared" si="325"/>
        <v>0</v>
      </c>
      <c r="HY18" s="9">
        <f t="shared" si="94"/>
        <v>0</v>
      </c>
      <c r="HZ18" s="9">
        <f t="shared" si="95"/>
        <v>0</v>
      </c>
      <c r="IA18" s="9">
        <f t="shared" si="96"/>
        <v>0</v>
      </c>
      <c r="IB18" s="9">
        <f t="shared" si="97"/>
        <v>0</v>
      </c>
      <c r="IC18" s="9">
        <f t="shared" si="98"/>
        <v>0</v>
      </c>
      <c r="ID18" s="9">
        <f t="shared" si="99"/>
        <v>49.555</v>
      </c>
      <c r="IE18" s="9">
        <f t="shared" si="100"/>
        <v>1982.2</v>
      </c>
      <c r="IF18" s="9">
        <f t="shared" si="101"/>
        <v>40.545000000000002</v>
      </c>
      <c r="IG18" s="9">
        <f t="shared" si="102"/>
        <v>1621.8000000000002</v>
      </c>
      <c r="IH18" s="9">
        <f t="shared" si="103"/>
        <v>36.04</v>
      </c>
      <c r="II18" s="9">
        <f t="shared" si="104"/>
        <v>1441.6</v>
      </c>
      <c r="IJ18" s="9">
        <f t="shared" si="105"/>
        <v>0</v>
      </c>
      <c r="IK18" s="9">
        <f t="shared" si="106"/>
        <v>0</v>
      </c>
      <c r="IL18" s="9">
        <f t="shared" si="107"/>
        <v>121.63499999999999</v>
      </c>
      <c r="IM18" s="9">
        <f t="shared" si="108"/>
        <v>4865.3999999999996</v>
      </c>
      <c r="IN18" s="9">
        <f t="shared" si="109"/>
        <v>121.63499999999999</v>
      </c>
      <c r="IO18" s="9">
        <f t="shared" si="110"/>
        <v>4865.3999999999996</v>
      </c>
      <c r="IP18" s="9">
        <f t="shared" si="111"/>
        <v>0</v>
      </c>
      <c r="IQ18" s="9">
        <f t="shared" si="112"/>
        <v>0</v>
      </c>
      <c r="IR18" s="9">
        <f t="shared" si="113"/>
        <v>0</v>
      </c>
      <c r="IS18" s="9">
        <f t="shared" si="114"/>
        <v>0</v>
      </c>
      <c r="IT18" s="9">
        <f t="shared" si="115"/>
        <v>0</v>
      </c>
      <c r="IU18" s="9">
        <f t="shared" si="116"/>
        <v>0</v>
      </c>
      <c r="IV18" s="9">
        <f t="shared" si="117"/>
        <v>121.63499999999999</v>
      </c>
      <c r="IW18" s="9">
        <f t="shared" si="118"/>
        <v>4865.3999999999996</v>
      </c>
      <c r="IX18" s="9">
        <f t="shared" si="119"/>
        <v>99.11</v>
      </c>
      <c r="IY18" s="9">
        <f t="shared" si="120"/>
        <v>3964.4</v>
      </c>
      <c r="IZ18" s="9">
        <f t="shared" si="121"/>
        <v>67.575000000000003</v>
      </c>
      <c r="JA18" s="9">
        <f t="shared" si="122"/>
        <v>2703</v>
      </c>
      <c r="JB18" s="9">
        <f t="shared" si="123"/>
        <v>0</v>
      </c>
      <c r="JC18" s="9">
        <f t="shared" si="124"/>
        <v>0</v>
      </c>
      <c r="JD18" s="9">
        <f t="shared" si="125"/>
        <v>283.815</v>
      </c>
      <c r="JE18" s="9">
        <f t="shared" si="126"/>
        <v>11352.6</v>
      </c>
      <c r="JF18" s="9">
        <f t="shared" si="127"/>
        <v>283.815</v>
      </c>
      <c r="JG18" s="9">
        <f t="shared" si="128"/>
        <v>11352.6</v>
      </c>
      <c r="JH18" s="9">
        <f t="shared" si="129"/>
        <v>0</v>
      </c>
      <c r="JI18" s="9">
        <f t="shared" si="130"/>
        <v>0</v>
      </c>
      <c r="JJ18" s="9">
        <f t="shared" si="131"/>
        <v>0</v>
      </c>
      <c r="JK18" s="9">
        <f t="shared" si="132"/>
        <v>0</v>
      </c>
      <c r="JL18" s="9">
        <f t="shared" si="133"/>
        <v>0</v>
      </c>
      <c r="JM18" s="9">
        <f t="shared" si="134"/>
        <v>0</v>
      </c>
      <c r="JN18" s="9">
        <f t="shared" si="135"/>
        <v>0</v>
      </c>
      <c r="JO18" s="9">
        <f t="shared" si="136"/>
        <v>0</v>
      </c>
      <c r="JP18" s="9">
        <f t="shared" si="137"/>
        <v>108.12</v>
      </c>
      <c r="JQ18" s="9">
        <f t="shared" si="138"/>
        <v>4324.8</v>
      </c>
      <c r="JR18" s="9">
        <f t="shared" si="139"/>
        <v>36.04</v>
      </c>
      <c r="JS18" s="9">
        <f t="shared" si="140"/>
        <v>1441.6</v>
      </c>
      <c r="JT18" s="9">
        <f t="shared" si="141"/>
        <v>0</v>
      </c>
      <c r="JU18" s="9">
        <f t="shared" si="142"/>
        <v>0</v>
      </c>
      <c r="JV18" s="9">
        <f t="shared" si="143"/>
        <v>252.28</v>
      </c>
      <c r="JW18" s="9">
        <f t="shared" si="144"/>
        <v>10091.200000000001</v>
      </c>
      <c r="JX18" s="9">
        <f t="shared" si="145"/>
        <v>252.28</v>
      </c>
      <c r="JY18" s="9">
        <f t="shared" si="146"/>
        <v>10091.200000000001</v>
      </c>
      <c r="JZ18" s="9">
        <f t="shared" si="147"/>
        <v>0</v>
      </c>
      <c r="KA18" s="9">
        <f t="shared" si="148"/>
        <v>0</v>
      </c>
      <c r="KB18" s="9">
        <f t="shared" si="149"/>
        <v>0</v>
      </c>
      <c r="KC18" s="9">
        <f t="shared" si="150"/>
        <v>0</v>
      </c>
      <c r="KD18" s="9">
        <f t="shared" si="151"/>
        <v>0</v>
      </c>
      <c r="KE18" s="9">
        <f t="shared" si="152"/>
        <v>0</v>
      </c>
      <c r="KF18" s="9">
        <f t="shared" si="153"/>
        <v>58.564999999999998</v>
      </c>
      <c r="KG18" s="9">
        <f t="shared" si="154"/>
        <v>2342.6</v>
      </c>
      <c r="KH18" s="9">
        <f t="shared" si="155"/>
        <v>36.04</v>
      </c>
      <c r="KI18" s="9">
        <f t="shared" si="156"/>
        <v>1441.6</v>
      </c>
      <c r="KJ18" s="9">
        <f t="shared" si="157"/>
        <v>22.524999999999999</v>
      </c>
      <c r="KK18" s="9">
        <f t="shared" si="158"/>
        <v>901</v>
      </c>
      <c r="KL18" s="9">
        <f t="shared" si="159"/>
        <v>0</v>
      </c>
      <c r="KM18" s="9">
        <f t="shared" si="160"/>
        <v>0</v>
      </c>
      <c r="KN18" s="9">
        <f t="shared" si="161"/>
        <v>117.13</v>
      </c>
      <c r="KO18" s="9">
        <f t="shared" si="162"/>
        <v>4685.2</v>
      </c>
      <c r="KP18" s="9">
        <f t="shared" si="163"/>
        <v>117.13</v>
      </c>
      <c r="KQ18" s="9">
        <f t="shared" si="164"/>
        <v>4685.2</v>
      </c>
      <c r="KR18" s="9">
        <f t="shared" si="165"/>
        <v>0</v>
      </c>
      <c r="KS18" s="9">
        <f t="shared" si="166"/>
        <v>0</v>
      </c>
      <c r="KT18" s="9">
        <f t="shared" si="167"/>
        <v>0</v>
      </c>
      <c r="KU18" s="9">
        <f t="shared" si="168"/>
        <v>0</v>
      </c>
      <c r="KV18" s="9">
        <f t="shared" si="169"/>
        <v>0</v>
      </c>
      <c r="KW18" s="9">
        <f t="shared" si="170"/>
        <v>0</v>
      </c>
      <c r="KX18" s="9">
        <f t="shared" si="171"/>
        <v>45.05</v>
      </c>
      <c r="KY18" s="9">
        <f t="shared" si="172"/>
        <v>1802</v>
      </c>
      <c r="KZ18" s="9">
        <f t="shared" si="173"/>
        <v>63.07</v>
      </c>
      <c r="LA18" s="9">
        <f t="shared" si="174"/>
        <v>2522.8000000000002</v>
      </c>
      <c r="LB18" s="9">
        <f t="shared" si="175"/>
        <v>27.03</v>
      </c>
      <c r="LC18" s="9">
        <f t="shared" si="176"/>
        <v>1081.2</v>
      </c>
      <c r="LD18" s="9">
        <f t="shared" si="177"/>
        <v>0</v>
      </c>
      <c r="LE18" s="9">
        <f t="shared" si="178"/>
        <v>0</v>
      </c>
      <c r="LF18" s="9">
        <f t="shared" si="179"/>
        <v>130.64500000000001</v>
      </c>
      <c r="LG18" s="9">
        <f t="shared" si="180"/>
        <v>5225.8</v>
      </c>
      <c r="LH18" s="9">
        <f t="shared" si="181"/>
        <v>130.64500000000001</v>
      </c>
      <c r="LI18" s="9">
        <f t="shared" si="319"/>
        <v>5225.8</v>
      </c>
      <c r="LJ18" s="9">
        <f t="shared" si="182"/>
        <v>0</v>
      </c>
      <c r="LK18" s="9">
        <f t="shared" si="183"/>
        <v>0</v>
      </c>
      <c r="LL18" s="9">
        <f t="shared" si="184"/>
        <v>0</v>
      </c>
      <c r="LM18" s="9">
        <f t="shared" si="185"/>
        <v>0</v>
      </c>
      <c r="LN18" s="9">
        <f t="shared" si="186"/>
        <v>0</v>
      </c>
      <c r="LO18" s="9">
        <f t="shared" si="187"/>
        <v>0</v>
      </c>
      <c r="LP18" s="9">
        <f t="shared" si="188"/>
        <v>126.14</v>
      </c>
      <c r="LQ18" s="9">
        <f t="shared" si="189"/>
        <v>5045.6000000000004</v>
      </c>
      <c r="LR18" s="9">
        <f t="shared" si="190"/>
        <v>189.21</v>
      </c>
      <c r="LS18" s="9">
        <f t="shared" si="191"/>
        <v>7568.4000000000005</v>
      </c>
      <c r="LT18" s="9">
        <f t="shared" si="192"/>
        <v>18.02</v>
      </c>
      <c r="LU18" s="9">
        <f t="shared" si="193"/>
        <v>720.8</v>
      </c>
      <c r="LV18" s="9">
        <f t="shared" si="194"/>
        <v>0</v>
      </c>
      <c r="LW18" s="9">
        <f t="shared" si="195"/>
        <v>0</v>
      </c>
      <c r="LX18" s="9">
        <f t="shared" si="196"/>
        <v>333.37</v>
      </c>
      <c r="LY18" s="9">
        <f t="shared" si="197"/>
        <v>13334.8</v>
      </c>
      <c r="LZ18" s="9">
        <f t="shared" si="198"/>
        <v>333.37</v>
      </c>
      <c r="MA18" s="9">
        <f t="shared" si="199"/>
        <v>13334.8</v>
      </c>
      <c r="MB18" s="9">
        <f t="shared" si="200"/>
        <v>0</v>
      </c>
      <c r="MC18" s="9">
        <f t="shared" si="201"/>
        <v>0</v>
      </c>
      <c r="MD18" s="9">
        <f t="shared" si="202"/>
        <v>0</v>
      </c>
      <c r="ME18" s="9">
        <f t="shared" si="203"/>
        <v>0</v>
      </c>
      <c r="MF18" s="9">
        <f t="shared" si="204"/>
        <v>0</v>
      </c>
      <c r="MG18" s="9">
        <f t="shared" si="205"/>
        <v>0</v>
      </c>
      <c r="MH18" s="9">
        <f t="shared" si="206"/>
        <v>270.3</v>
      </c>
      <c r="MI18" s="9">
        <f t="shared" si="207"/>
        <v>10812</v>
      </c>
      <c r="MJ18" s="9">
        <f t="shared" si="208"/>
        <v>328.86500000000001</v>
      </c>
      <c r="MK18" s="9">
        <f t="shared" si="209"/>
        <v>13154.6</v>
      </c>
      <c r="ML18" s="9">
        <f t="shared" si="210"/>
        <v>108.12</v>
      </c>
      <c r="MM18" s="9">
        <f t="shared" si="211"/>
        <v>4324.8</v>
      </c>
      <c r="MN18" s="9">
        <f t="shared" si="212"/>
        <v>0</v>
      </c>
      <c r="MO18" s="9">
        <f t="shared" si="213"/>
        <v>0</v>
      </c>
      <c r="MP18" s="9">
        <f t="shared" si="214"/>
        <v>702.78</v>
      </c>
      <c r="MQ18" s="9">
        <f t="shared" si="215"/>
        <v>28111.199999999997</v>
      </c>
      <c r="MR18" s="9">
        <f t="shared" si="216"/>
        <v>702.78</v>
      </c>
      <c r="MS18" s="9">
        <f t="shared" si="320"/>
        <v>28111.199999999997</v>
      </c>
      <c r="MT18" s="9">
        <f t="shared" si="217"/>
        <v>0</v>
      </c>
      <c r="MU18" s="9">
        <f t="shared" si="218"/>
        <v>0</v>
      </c>
      <c r="MV18" s="9">
        <f t="shared" si="219"/>
        <v>0</v>
      </c>
      <c r="MW18" s="9">
        <f t="shared" si="220"/>
        <v>0</v>
      </c>
      <c r="MX18" s="9">
        <f t="shared" si="221"/>
        <v>0</v>
      </c>
      <c r="MY18" s="9">
        <f t="shared" si="222"/>
        <v>0</v>
      </c>
      <c r="MZ18" s="9">
        <f t="shared" si="223"/>
        <v>193.715</v>
      </c>
      <c r="NA18" s="9">
        <f t="shared" si="224"/>
        <v>7748.6</v>
      </c>
      <c r="NB18" s="9">
        <f t="shared" si="225"/>
        <v>180.2</v>
      </c>
      <c r="NC18" s="9">
        <f t="shared" si="226"/>
        <v>7208</v>
      </c>
      <c r="ND18" s="9">
        <f t="shared" si="227"/>
        <v>67.575000000000003</v>
      </c>
      <c r="NE18" s="9">
        <f t="shared" si="228"/>
        <v>2703</v>
      </c>
      <c r="NF18" s="9">
        <f t="shared" si="229"/>
        <v>0</v>
      </c>
      <c r="NG18" s="9">
        <f t="shared" si="230"/>
        <v>0</v>
      </c>
      <c r="NH18" s="9">
        <f t="shared" si="231"/>
        <v>432.48</v>
      </c>
      <c r="NI18" s="9">
        <f t="shared" si="232"/>
        <v>17299.2</v>
      </c>
      <c r="NJ18" s="9">
        <f t="shared" si="233"/>
        <v>432.48</v>
      </c>
      <c r="NK18" s="9">
        <f t="shared" si="234"/>
        <v>17299.2</v>
      </c>
      <c r="NL18" s="9">
        <f t="shared" si="235"/>
        <v>0</v>
      </c>
      <c r="NM18" s="9">
        <f t="shared" si="236"/>
        <v>0</v>
      </c>
      <c r="NN18" s="9">
        <f t="shared" si="237"/>
        <v>0</v>
      </c>
      <c r="NO18" s="9">
        <f t="shared" si="238"/>
        <v>0</v>
      </c>
      <c r="NP18" s="9">
        <f t="shared" si="239"/>
        <v>0</v>
      </c>
      <c r="NQ18" s="9">
        <f t="shared" si="240"/>
        <v>0</v>
      </c>
      <c r="NR18" s="9">
        <f t="shared" si="241"/>
        <v>198.22</v>
      </c>
      <c r="NS18" s="9">
        <f t="shared" si="242"/>
        <v>7928.8</v>
      </c>
      <c r="NT18" s="9">
        <f t="shared" si="243"/>
        <v>216.24</v>
      </c>
      <c r="NU18" s="9">
        <f t="shared" si="244"/>
        <v>8649.6</v>
      </c>
      <c r="NV18" s="9">
        <f t="shared" si="245"/>
        <v>99.11</v>
      </c>
      <c r="NW18" s="9">
        <f t="shared" si="246"/>
        <v>3964.4</v>
      </c>
      <c r="NX18" s="9">
        <f t="shared" si="247"/>
        <v>0</v>
      </c>
      <c r="NY18" s="9">
        <f t="shared" si="248"/>
        <v>0</v>
      </c>
      <c r="NZ18" s="9">
        <f t="shared" si="249"/>
        <v>504.56</v>
      </c>
      <c r="OA18" s="9">
        <f t="shared" si="250"/>
        <v>20182.400000000001</v>
      </c>
      <c r="OB18" s="9">
        <f t="shared" si="251"/>
        <v>504.56</v>
      </c>
      <c r="OC18" s="9">
        <f t="shared" si="321"/>
        <v>20182.400000000001</v>
      </c>
      <c r="OD18" s="9">
        <f t="shared" si="252"/>
        <v>0</v>
      </c>
      <c r="OE18" s="9">
        <f t="shared" si="253"/>
        <v>0</v>
      </c>
      <c r="OF18" s="9">
        <f t="shared" si="254"/>
        <v>0</v>
      </c>
      <c r="OG18" s="9">
        <f t="shared" si="255"/>
        <v>0</v>
      </c>
      <c r="OH18" s="9">
        <f t="shared" si="256"/>
        <v>0</v>
      </c>
      <c r="OI18" s="9">
        <f t="shared" si="257"/>
        <v>0</v>
      </c>
      <c r="OJ18" s="9">
        <f t="shared" si="258"/>
        <v>63.07</v>
      </c>
      <c r="OK18" s="9">
        <f t="shared" si="259"/>
        <v>2522.8000000000002</v>
      </c>
      <c r="OL18" s="9">
        <f t="shared" si="260"/>
        <v>54.06</v>
      </c>
      <c r="OM18" s="9">
        <f t="shared" si="261"/>
        <v>2162.4</v>
      </c>
      <c r="ON18" s="9">
        <f t="shared" si="262"/>
        <v>27.03</v>
      </c>
      <c r="OO18" s="9">
        <f t="shared" si="263"/>
        <v>1081.2</v>
      </c>
      <c r="OP18" s="9">
        <f t="shared" si="264"/>
        <v>0</v>
      </c>
      <c r="OQ18" s="9">
        <f t="shared" si="265"/>
        <v>0</v>
      </c>
      <c r="OR18" s="9">
        <f t="shared" si="266"/>
        <v>144.16</v>
      </c>
      <c r="OS18" s="9">
        <f t="shared" si="267"/>
        <v>5766.4</v>
      </c>
      <c r="OT18" s="9">
        <f t="shared" si="322"/>
        <v>144.16</v>
      </c>
      <c r="OU18" s="9">
        <f t="shared" si="268"/>
        <v>5766.4</v>
      </c>
      <c r="OV18" s="9">
        <f t="shared" si="269"/>
        <v>0</v>
      </c>
      <c r="OW18" s="9">
        <f t="shared" si="270"/>
        <v>0</v>
      </c>
      <c r="OX18" s="9">
        <f t="shared" si="271"/>
        <v>0</v>
      </c>
      <c r="OY18" s="9">
        <f t="shared" si="272"/>
        <v>0</v>
      </c>
      <c r="OZ18" s="9">
        <f t="shared" si="273"/>
        <v>0</v>
      </c>
      <c r="PA18" s="9">
        <f t="shared" si="274"/>
        <v>0</v>
      </c>
      <c r="PB18" s="9">
        <f t="shared" si="275"/>
        <v>207.23</v>
      </c>
      <c r="PC18" s="9">
        <f t="shared" si="276"/>
        <v>8289.1999999999989</v>
      </c>
      <c r="PD18" s="9">
        <f t="shared" si="277"/>
        <v>126.14</v>
      </c>
      <c r="PE18" s="9">
        <f t="shared" si="278"/>
        <v>5045.6000000000004</v>
      </c>
      <c r="PF18" s="9">
        <f t="shared" si="279"/>
        <v>162.18</v>
      </c>
      <c r="PG18" s="9">
        <f t="shared" si="280"/>
        <v>6487.2000000000007</v>
      </c>
      <c r="PH18" s="9">
        <f t="shared" si="281"/>
        <v>0</v>
      </c>
      <c r="PI18" s="9">
        <f t="shared" si="282"/>
        <v>0</v>
      </c>
      <c r="PJ18" s="9">
        <f t="shared" si="283"/>
        <v>491.04500000000002</v>
      </c>
      <c r="PK18" s="9">
        <f t="shared" si="284"/>
        <v>19641.8</v>
      </c>
      <c r="PL18" s="9">
        <f t="shared" si="285"/>
        <v>491.04500000000002</v>
      </c>
      <c r="PM18" s="9">
        <f t="shared" si="323"/>
        <v>19641.8</v>
      </c>
      <c r="PN18" s="9">
        <f t="shared" si="286"/>
        <v>0</v>
      </c>
      <c r="PO18" s="9">
        <f t="shared" si="287"/>
        <v>0</v>
      </c>
      <c r="PP18" s="9">
        <f t="shared" si="288"/>
        <v>0</v>
      </c>
      <c r="PQ18" s="9">
        <f t="shared" si="289"/>
        <v>0</v>
      </c>
      <c r="PR18" s="9">
        <f t="shared" si="290"/>
        <v>0</v>
      </c>
      <c r="PS18" s="9">
        <f t="shared" si="291"/>
        <v>0</v>
      </c>
      <c r="PT18" s="9">
        <f t="shared" si="292"/>
        <v>58.564999999999998</v>
      </c>
      <c r="PU18" s="9">
        <f t="shared" si="293"/>
        <v>2342.6</v>
      </c>
      <c r="PV18" s="9">
        <f t="shared" si="294"/>
        <v>58.564999999999998</v>
      </c>
      <c r="PW18" s="9">
        <f t="shared" si="295"/>
        <v>2342.6</v>
      </c>
      <c r="PX18" s="9">
        <f t="shared" si="296"/>
        <v>27.03</v>
      </c>
      <c r="PY18" s="9">
        <f t="shared" si="297"/>
        <v>1081.2</v>
      </c>
      <c r="PZ18" s="9">
        <f t="shared" si="298"/>
        <v>0</v>
      </c>
      <c r="QA18" s="9">
        <f t="shared" si="299"/>
        <v>0</v>
      </c>
      <c r="QB18" s="9">
        <f t="shared" si="300"/>
        <v>144.16</v>
      </c>
      <c r="QC18" s="9">
        <f t="shared" si="301"/>
        <v>5766.4</v>
      </c>
      <c r="QD18" s="9">
        <f t="shared" si="302"/>
        <v>144.16</v>
      </c>
      <c r="QE18" s="9">
        <f t="shared" si="324"/>
        <v>5766.4</v>
      </c>
      <c r="QF18" s="9">
        <f t="shared" si="303"/>
        <v>0</v>
      </c>
      <c r="QG18" s="9">
        <f t="shared" si="304"/>
        <v>0</v>
      </c>
      <c r="QH18" s="9">
        <f t="shared" si="305"/>
        <v>319.85500000000002</v>
      </c>
      <c r="QI18" s="9">
        <f t="shared" si="306"/>
        <v>12794.2</v>
      </c>
      <c r="QJ18" s="9">
        <f t="shared" si="307"/>
        <v>319.85500000000002</v>
      </c>
      <c r="QK18" s="9">
        <f t="shared" si="308"/>
        <v>12794.2</v>
      </c>
      <c r="QL18" s="24">
        <f t="shared" si="309"/>
        <v>5622.24</v>
      </c>
      <c r="QM18" s="24">
        <f t="shared" si="310"/>
        <v>213536.99999999997</v>
      </c>
    </row>
    <row r="19" spans="1:455" s="5" customFormat="1" ht="18.75" customHeight="1" x14ac:dyDescent="0.25">
      <c r="A19" s="7" t="s">
        <v>38</v>
      </c>
      <c r="B19" s="3" t="s">
        <v>3</v>
      </c>
      <c r="C19" s="9">
        <v>100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5">
        <v>100</v>
      </c>
      <c r="R19" s="9"/>
      <c r="S19" s="9"/>
      <c r="T19" s="9"/>
      <c r="U19" s="9">
        <v>40</v>
      </c>
      <c r="V19" s="9"/>
      <c r="W19" s="9"/>
      <c r="X19" s="9"/>
      <c r="Y19" s="9"/>
      <c r="Z19" s="9"/>
      <c r="AA19" s="9"/>
      <c r="AB19" s="9"/>
      <c r="AC19" s="9"/>
      <c r="AD19" s="9">
        <v>100</v>
      </c>
      <c r="AE19" s="9"/>
      <c r="AF19" s="9"/>
      <c r="AG19" s="9"/>
      <c r="AH19" s="9"/>
      <c r="AI19" s="9"/>
      <c r="AJ19" s="9"/>
      <c r="AK19" s="9"/>
      <c r="AL19" s="9"/>
      <c r="AM19" s="9"/>
      <c r="AN19" s="9">
        <v>100</v>
      </c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>
        <v>100</v>
      </c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>
        <v>40</v>
      </c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>
        <v>100</v>
      </c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>
        <v>100</v>
      </c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>
        <f t="shared" si="0"/>
        <v>0.5</v>
      </c>
      <c r="DZ19" s="9">
        <f t="shared" si="1"/>
        <v>50</v>
      </c>
      <c r="EA19" s="9">
        <f t="shared" si="311"/>
        <v>8.5</v>
      </c>
      <c r="EB19" s="9">
        <f t="shared" si="2"/>
        <v>850</v>
      </c>
      <c r="EC19" s="9">
        <f t="shared" si="3"/>
        <v>0.18</v>
      </c>
      <c r="ED19" s="9">
        <f t="shared" si="4"/>
        <v>18</v>
      </c>
      <c r="EE19" s="9">
        <f t="shared" si="312"/>
        <v>3.06</v>
      </c>
      <c r="EF19" s="9">
        <f t="shared" si="5"/>
        <v>306</v>
      </c>
      <c r="EG19" s="9">
        <f t="shared" si="313"/>
        <v>0.68</v>
      </c>
      <c r="EH19" s="9">
        <f t="shared" si="314"/>
        <v>68</v>
      </c>
      <c r="EI19" s="7" t="s">
        <v>38</v>
      </c>
      <c r="EJ19" s="9">
        <f t="shared" si="6"/>
        <v>11.56</v>
      </c>
      <c r="EK19" s="9">
        <f t="shared" si="7"/>
        <v>1156</v>
      </c>
      <c r="EL19" s="9">
        <f t="shared" si="315"/>
        <v>306</v>
      </c>
      <c r="EM19" s="9">
        <f t="shared" si="316"/>
        <v>30600</v>
      </c>
      <c r="EN19" s="9">
        <f t="shared" si="317"/>
        <v>408</v>
      </c>
      <c r="EO19" s="9">
        <f t="shared" si="8"/>
        <v>40800</v>
      </c>
      <c r="EP19" s="9">
        <f t="shared" si="318"/>
        <v>170</v>
      </c>
      <c r="EQ19" s="9">
        <f t="shared" si="9"/>
        <v>17000</v>
      </c>
      <c r="ER19" s="9">
        <f t="shared" si="10"/>
        <v>110.16</v>
      </c>
      <c r="ES19" s="9">
        <f t="shared" si="11"/>
        <v>11016</v>
      </c>
      <c r="ET19" s="9">
        <f t="shared" si="12"/>
        <v>146.88</v>
      </c>
      <c r="EU19" s="9">
        <f t="shared" si="13"/>
        <v>14688</v>
      </c>
      <c r="EV19" s="9">
        <f t="shared" si="14"/>
        <v>61.2</v>
      </c>
      <c r="EW19" s="9">
        <f t="shared" si="15"/>
        <v>6120</v>
      </c>
      <c r="EX19" s="9">
        <f t="shared" si="16"/>
        <v>884</v>
      </c>
      <c r="EY19" s="9">
        <f t="shared" si="17"/>
        <v>88400</v>
      </c>
      <c r="EZ19" s="9">
        <f t="shared" si="18"/>
        <v>318.24</v>
      </c>
      <c r="FA19" s="9">
        <f t="shared" si="19"/>
        <v>31824</v>
      </c>
      <c r="FB19" s="9">
        <f t="shared" si="20"/>
        <v>1202.24</v>
      </c>
      <c r="FC19" s="9">
        <f t="shared" si="21"/>
        <v>120224</v>
      </c>
      <c r="FD19" s="9">
        <f t="shared" si="22"/>
        <v>34</v>
      </c>
      <c r="FE19" s="9">
        <f t="shared" si="23"/>
        <v>3400</v>
      </c>
      <c r="FF19" s="9">
        <f t="shared" si="24"/>
        <v>51</v>
      </c>
      <c r="FG19" s="9">
        <f t="shared" si="25"/>
        <v>5100</v>
      </c>
      <c r="FH19" s="9">
        <f t="shared" si="26"/>
        <v>68</v>
      </c>
      <c r="FI19" s="9">
        <f t="shared" si="27"/>
        <v>6800</v>
      </c>
      <c r="FJ19" s="9">
        <f t="shared" si="28"/>
        <v>12.24</v>
      </c>
      <c r="FK19" s="9">
        <f t="shared" si="29"/>
        <v>1224</v>
      </c>
      <c r="FL19" s="9">
        <f t="shared" si="30"/>
        <v>18.36</v>
      </c>
      <c r="FM19" s="9">
        <f t="shared" si="31"/>
        <v>1836</v>
      </c>
      <c r="FN19" s="9">
        <f t="shared" si="32"/>
        <v>24.48</v>
      </c>
      <c r="FO19" s="9">
        <f t="shared" si="33"/>
        <v>2448</v>
      </c>
      <c r="FP19" s="9">
        <f t="shared" si="34"/>
        <v>127.5</v>
      </c>
      <c r="FQ19" s="9">
        <f t="shared" si="35"/>
        <v>12750</v>
      </c>
      <c r="FR19" s="9">
        <f t="shared" si="36"/>
        <v>45.9</v>
      </c>
      <c r="FS19" s="9">
        <f t="shared" si="37"/>
        <v>4590</v>
      </c>
      <c r="FT19" s="9">
        <f t="shared" si="38"/>
        <v>173.4</v>
      </c>
      <c r="FU19" s="9">
        <f t="shared" si="39"/>
        <v>17340</v>
      </c>
      <c r="FV19" s="9">
        <f t="shared" si="40"/>
        <v>136</v>
      </c>
      <c r="FW19" s="9">
        <f t="shared" si="41"/>
        <v>13600</v>
      </c>
      <c r="FX19" s="9">
        <f t="shared" si="42"/>
        <v>136</v>
      </c>
      <c r="FY19" s="9">
        <f t="shared" si="43"/>
        <v>13600</v>
      </c>
      <c r="FZ19" s="9">
        <f t="shared" si="44"/>
        <v>68</v>
      </c>
      <c r="GA19" s="9">
        <f t="shared" si="45"/>
        <v>6800</v>
      </c>
      <c r="GB19" s="9">
        <f t="shared" si="46"/>
        <v>48.96</v>
      </c>
      <c r="GC19" s="9">
        <f t="shared" si="47"/>
        <v>4896</v>
      </c>
      <c r="GD19" s="9">
        <f t="shared" si="48"/>
        <v>48.96</v>
      </c>
      <c r="GE19" s="9">
        <f t="shared" si="49"/>
        <v>4896</v>
      </c>
      <c r="GF19" s="9">
        <f t="shared" si="50"/>
        <v>24.48</v>
      </c>
      <c r="GG19" s="9">
        <f t="shared" si="51"/>
        <v>2448</v>
      </c>
      <c r="GH19" s="9">
        <f t="shared" si="52"/>
        <v>340</v>
      </c>
      <c r="GI19" s="9">
        <f t="shared" si="53"/>
        <v>34000</v>
      </c>
      <c r="GJ19" s="130">
        <f t="shared" si="54"/>
        <v>122.4</v>
      </c>
      <c r="GK19" s="130">
        <f t="shared" si="55"/>
        <v>12240</v>
      </c>
      <c r="GL19" s="9">
        <f t="shared" si="56"/>
        <v>462.40000000000003</v>
      </c>
      <c r="GM19" s="9">
        <f t="shared" si="57"/>
        <v>46240</v>
      </c>
      <c r="GN19" s="9">
        <f t="shared" si="58"/>
        <v>110.5</v>
      </c>
      <c r="GO19" s="9">
        <f t="shared" si="59"/>
        <v>11050</v>
      </c>
      <c r="GP19" s="9">
        <f t="shared" si="60"/>
        <v>136</v>
      </c>
      <c r="GQ19" s="9">
        <f t="shared" si="61"/>
        <v>13600</v>
      </c>
      <c r="GR19" s="9">
        <f t="shared" si="62"/>
        <v>59.5</v>
      </c>
      <c r="GS19" s="9">
        <f t="shared" si="63"/>
        <v>5950</v>
      </c>
      <c r="GT19" s="9">
        <f t="shared" si="64"/>
        <v>39.78</v>
      </c>
      <c r="GU19" s="9">
        <f t="shared" si="65"/>
        <v>3978</v>
      </c>
      <c r="GV19" s="9">
        <f t="shared" si="66"/>
        <v>48.96</v>
      </c>
      <c r="GW19" s="9">
        <f t="shared" si="67"/>
        <v>4896</v>
      </c>
      <c r="GX19" s="9">
        <f t="shared" si="68"/>
        <v>21.42</v>
      </c>
      <c r="GY19" s="9">
        <f t="shared" si="69"/>
        <v>2142</v>
      </c>
      <c r="GZ19" s="9">
        <f t="shared" si="70"/>
        <v>297.5</v>
      </c>
      <c r="HA19" s="9">
        <f t="shared" si="71"/>
        <v>29750</v>
      </c>
      <c r="HB19" s="9">
        <f t="shared" si="72"/>
        <v>107.10000000000001</v>
      </c>
      <c r="HC19" s="9">
        <f t="shared" si="73"/>
        <v>10710</v>
      </c>
      <c r="HD19" s="9">
        <f t="shared" si="74"/>
        <v>404.6</v>
      </c>
      <c r="HE19" s="9">
        <f t="shared" si="75"/>
        <v>40460</v>
      </c>
      <c r="HF19" s="9">
        <f t="shared" si="76"/>
        <v>459</v>
      </c>
      <c r="HG19" s="9">
        <f t="shared" si="77"/>
        <v>45900</v>
      </c>
      <c r="HH19" s="9">
        <f t="shared" si="78"/>
        <v>272</v>
      </c>
      <c r="HI19" s="9">
        <f t="shared" si="79"/>
        <v>27200</v>
      </c>
      <c r="HJ19" s="9">
        <f t="shared" si="80"/>
        <v>195.5</v>
      </c>
      <c r="HK19" s="9">
        <f t="shared" si="81"/>
        <v>19550</v>
      </c>
      <c r="HL19" s="9">
        <f t="shared" si="82"/>
        <v>165.24</v>
      </c>
      <c r="HM19" s="9">
        <f t="shared" si="83"/>
        <v>16524</v>
      </c>
      <c r="HN19" s="9">
        <f t="shared" si="84"/>
        <v>97.92</v>
      </c>
      <c r="HO19" s="9">
        <f t="shared" si="85"/>
        <v>9792</v>
      </c>
      <c r="HP19" s="9">
        <f t="shared" si="86"/>
        <v>70.38</v>
      </c>
      <c r="HQ19" s="9">
        <f t="shared" si="87"/>
        <v>7038</v>
      </c>
      <c r="HR19" s="9">
        <f t="shared" si="88"/>
        <v>918</v>
      </c>
      <c r="HS19" s="9">
        <f t="shared" si="89"/>
        <v>91800</v>
      </c>
      <c r="HT19" s="9">
        <f t="shared" si="90"/>
        <v>330.48</v>
      </c>
      <c r="HU19" s="9">
        <f t="shared" si="91"/>
        <v>33048</v>
      </c>
      <c r="HV19" s="9">
        <f t="shared" si="92"/>
        <v>1248.48</v>
      </c>
      <c r="HW19" s="9">
        <f t="shared" si="93"/>
        <v>124848</v>
      </c>
      <c r="HX19" s="9">
        <f t="shared" si="325"/>
        <v>93.5</v>
      </c>
      <c r="HY19" s="9">
        <f t="shared" si="94"/>
        <v>9350</v>
      </c>
      <c r="HZ19" s="9">
        <f t="shared" si="95"/>
        <v>76.5</v>
      </c>
      <c r="IA19" s="9">
        <f t="shared" si="96"/>
        <v>7650</v>
      </c>
      <c r="IB19" s="9">
        <f t="shared" si="97"/>
        <v>68</v>
      </c>
      <c r="IC19" s="9">
        <f t="shared" si="98"/>
        <v>6800</v>
      </c>
      <c r="ID19" s="9">
        <f t="shared" si="99"/>
        <v>33.660000000000004</v>
      </c>
      <c r="IE19" s="9">
        <f t="shared" si="100"/>
        <v>3366.0000000000005</v>
      </c>
      <c r="IF19" s="9">
        <f t="shared" si="101"/>
        <v>27.54</v>
      </c>
      <c r="IG19" s="9">
        <f t="shared" si="102"/>
        <v>2754</v>
      </c>
      <c r="IH19" s="9">
        <f t="shared" si="103"/>
        <v>24.48</v>
      </c>
      <c r="II19" s="9">
        <f t="shared" si="104"/>
        <v>2448</v>
      </c>
      <c r="IJ19" s="9">
        <f t="shared" si="105"/>
        <v>229.5</v>
      </c>
      <c r="IK19" s="9">
        <f t="shared" si="106"/>
        <v>22950</v>
      </c>
      <c r="IL19" s="9">
        <f t="shared" si="107"/>
        <v>82.62</v>
      </c>
      <c r="IM19" s="9">
        <f t="shared" si="108"/>
        <v>8262</v>
      </c>
      <c r="IN19" s="9">
        <f t="shared" si="109"/>
        <v>312.12</v>
      </c>
      <c r="IO19" s="9">
        <f t="shared" si="110"/>
        <v>31212</v>
      </c>
      <c r="IP19" s="9">
        <f t="shared" si="111"/>
        <v>229.5</v>
      </c>
      <c r="IQ19" s="9">
        <f t="shared" si="112"/>
        <v>22950</v>
      </c>
      <c r="IR19" s="9">
        <f t="shared" si="113"/>
        <v>187</v>
      </c>
      <c r="IS19" s="9">
        <f t="shared" si="114"/>
        <v>18700</v>
      </c>
      <c r="IT19" s="9">
        <f t="shared" si="115"/>
        <v>127.5</v>
      </c>
      <c r="IU19" s="9">
        <f t="shared" si="116"/>
        <v>12750</v>
      </c>
      <c r="IV19" s="9">
        <f t="shared" si="117"/>
        <v>82.62</v>
      </c>
      <c r="IW19" s="9">
        <f t="shared" si="118"/>
        <v>8262</v>
      </c>
      <c r="IX19" s="9">
        <f t="shared" si="119"/>
        <v>67.320000000000007</v>
      </c>
      <c r="IY19" s="9">
        <f t="shared" si="120"/>
        <v>6732.0000000000009</v>
      </c>
      <c r="IZ19" s="9">
        <f t="shared" si="121"/>
        <v>45.9</v>
      </c>
      <c r="JA19" s="9">
        <f t="shared" si="122"/>
        <v>4590</v>
      </c>
      <c r="JB19" s="9">
        <f t="shared" si="123"/>
        <v>535.5</v>
      </c>
      <c r="JC19" s="9">
        <f t="shared" si="124"/>
        <v>53550</v>
      </c>
      <c r="JD19" s="9">
        <f t="shared" si="125"/>
        <v>192.78</v>
      </c>
      <c r="JE19" s="9">
        <f t="shared" si="126"/>
        <v>19278</v>
      </c>
      <c r="JF19" s="9">
        <f t="shared" si="127"/>
        <v>728.28000000000009</v>
      </c>
      <c r="JG19" s="9">
        <f t="shared" si="128"/>
        <v>72828.000000000015</v>
      </c>
      <c r="JH19" s="9">
        <f t="shared" si="129"/>
        <v>212.5</v>
      </c>
      <c r="JI19" s="9">
        <f t="shared" si="130"/>
        <v>21250</v>
      </c>
      <c r="JJ19" s="9">
        <f t="shared" si="131"/>
        <v>204</v>
      </c>
      <c r="JK19" s="9">
        <f t="shared" si="132"/>
        <v>20400</v>
      </c>
      <c r="JL19" s="9">
        <f t="shared" si="133"/>
        <v>68</v>
      </c>
      <c r="JM19" s="9">
        <f t="shared" si="134"/>
        <v>6800</v>
      </c>
      <c r="JN19" s="9">
        <f t="shared" si="135"/>
        <v>212.5</v>
      </c>
      <c r="JO19" s="9">
        <f t="shared" si="136"/>
        <v>21250</v>
      </c>
      <c r="JP19" s="9">
        <f t="shared" si="137"/>
        <v>73.44</v>
      </c>
      <c r="JQ19" s="9">
        <f t="shared" si="138"/>
        <v>7344</v>
      </c>
      <c r="JR19" s="9">
        <f t="shared" si="139"/>
        <v>24.48</v>
      </c>
      <c r="JS19" s="9">
        <f t="shared" si="140"/>
        <v>2448</v>
      </c>
      <c r="JT19" s="9">
        <f t="shared" si="141"/>
        <v>476</v>
      </c>
      <c r="JU19" s="9">
        <f t="shared" si="142"/>
        <v>47600</v>
      </c>
      <c r="JV19" s="9">
        <f t="shared" si="143"/>
        <v>171.36</v>
      </c>
      <c r="JW19" s="9">
        <f t="shared" si="144"/>
        <v>17136</v>
      </c>
      <c r="JX19" s="9">
        <f t="shared" si="145"/>
        <v>647.36</v>
      </c>
      <c r="JY19" s="9">
        <f t="shared" si="146"/>
        <v>64736</v>
      </c>
      <c r="JZ19" s="9">
        <f t="shared" si="147"/>
        <v>110.5</v>
      </c>
      <c r="KA19" s="9">
        <f t="shared" si="148"/>
        <v>11050</v>
      </c>
      <c r="KB19" s="9">
        <f t="shared" si="149"/>
        <v>68</v>
      </c>
      <c r="KC19" s="9">
        <f t="shared" si="150"/>
        <v>6800</v>
      </c>
      <c r="KD19" s="9">
        <f t="shared" si="151"/>
        <v>42.5</v>
      </c>
      <c r="KE19" s="9">
        <f t="shared" si="152"/>
        <v>4250</v>
      </c>
      <c r="KF19" s="9">
        <f t="shared" si="153"/>
        <v>39.78</v>
      </c>
      <c r="KG19" s="9">
        <f t="shared" si="154"/>
        <v>3978</v>
      </c>
      <c r="KH19" s="9">
        <f t="shared" si="155"/>
        <v>24.48</v>
      </c>
      <c r="KI19" s="9">
        <f t="shared" si="156"/>
        <v>2448</v>
      </c>
      <c r="KJ19" s="9">
        <f t="shared" si="157"/>
        <v>15.3</v>
      </c>
      <c r="KK19" s="9">
        <f t="shared" si="158"/>
        <v>1530</v>
      </c>
      <c r="KL19" s="9">
        <f t="shared" si="159"/>
        <v>221</v>
      </c>
      <c r="KM19" s="9">
        <f t="shared" si="160"/>
        <v>22100</v>
      </c>
      <c r="KN19" s="9">
        <f t="shared" si="161"/>
        <v>79.56</v>
      </c>
      <c r="KO19" s="9">
        <f t="shared" si="162"/>
        <v>7956</v>
      </c>
      <c r="KP19" s="9">
        <f t="shared" si="163"/>
        <v>300.56</v>
      </c>
      <c r="KQ19" s="9">
        <f t="shared" si="164"/>
        <v>30056</v>
      </c>
      <c r="KR19" s="9">
        <f t="shared" si="165"/>
        <v>85</v>
      </c>
      <c r="KS19" s="9">
        <f t="shared" si="166"/>
        <v>8500</v>
      </c>
      <c r="KT19" s="9">
        <f t="shared" si="167"/>
        <v>119</v>
      </c>
      <c r="KU19" s="9">
        <f t="shared" si="168"/>
        <v>11900</v>
      </c>
      <c r="KV19" s="9">
        <f t="shared" si="169"/>
        <v>51</v>
      </c>
      <c r="KW19" s="9">
        <f t="shared" si="170"/>
        <v>5100</v>
      </c>
      <c r="KX19" s="9">
        <f t="shared" si="171"/>
        <v>30.6</v>
      </c>
      <c r="KY19" s="9">
        <f t="shared" si="172"/>
        <v>3060</v>
      </c>
      <c r="KZ19" s="9">
        <f t="shared" si="173"/>
        <v>42.84</v>
      </c>
      <c r="LA19" s="9">
        <f t="shared" si="174"/>
        <v>4284</v>
      </c>
      <c r="LB19" s="9">
        <f t="shared" si="175"/>
        <v>18.36</v>
      </c>
      <c r="LC19" s="9">
        <f t="shared" si="176"/>
        <v>1836</v>
      </c>
      <c r="LD19" s="9">
        <f t="shared" si="177"/>
        <v>246.5</v>
      </c>
      <c r="LE19" s="9">
        <f t="shared" si="178"/>
        <v>24650</v>
      </c>
      <c r="LF19" s="9">
        <f t="shared" si="179"/>
        <v>88.74</v>
      </c>
      <c r="LG19" s="9">
        <f t="shared" si="180"/>
        <v>8874</v>
      </c>
      <c r="LH19" s="9">
        <f t="shared" si="181"/>
        <v>335.24</v>
      </c>
      <c r="LI19" s="9">
        <f t="shared" si="319"/>
        <v>33524</v>
      </c>
      <c r="LJ19" s="9">
        <f t="shared" si="182"/>
        <v>238</v>
      </c>
      <c r="LK19" s="9">
        <f t="shared" si="183"/>
        <v>23800</v>
      </c>
      <c r="LL19" s="9">
        <f t="shared" si="184"/>
        <v>357</v>
      </c>
      <c r="LM19" s="9">
        <f t="shared" si="185"/>
        <v>35700</v>
      </c>
      <c r="LN19" s="9">
        <f t="shared" si="186"/>
        <v>34</v>
      </c>
      <c r="LO19" s="9">
        <f t="shared" si="187"/>
        <v>3400</v>
      </c>
      <c r="LP19" s="9">
        <f t="shared" si="188"/>
        <v>85.68</v>
      </c>
      <c r="LQ19" s="9">
        <f t="shared" si="189"/>
        <v>8568</v>
      </c>
      <c r="LR19" s="9">
        <f t="shared" si="190"/>
        <v>128.52000000000001</v>
      </c>
      <c r="LS19" s="9">
        <f t="shared" si="191"/>
        <v>12852.000000000002</v>
      </c>
      <c r="LT19" s="9">
        <f t="shared" si="192"/>
        <v>12.24</v>
      </c>
      <c r="LU19" s="9">
        <f t="shared" si="193"/>
        <v>1224</v>
      </c>
      <c r="LV19" s="9">
        <f t="shared" si="194"/>
        <v>629</v>
      </c>
      <c r="LW19" s="9">
        <f t="shared" si="195"/>
        <v>62900</v>
      </c>
      <c r="LX19" s="9">
        <f t="shared" si="196"/>
        <v>226.44</v>
      </c>
      <c r="LY19" s="9">
        <f t="shared" si="197"/>
        <v>22644</v>
      </c>
      <c r="LZ19" s="9">
        <f t="shared" si="198"/>
        <v>855.44</v>
      </c>
      <c r="MA19" s="9">
        <f t="shared" si="199"/>
        <v>85544</v>
      </c>
      <c r="MB19" s="9">
        <f t="shared" si="200"/>
        <v>510</v>
      </c>
      <c r="MC19" s="9">
        <f t="shared" si="201"/>
        <v>51000</v>
      </c>
      <c r="MD19" s="9">
        <f t="shared" si="202"/>
        <v>620.5</v>
      </c>
      <c r="ME19" s="9">
        <f t="shared" si="203"/>
        <v>62050</v>
      </c>
      <c r="MF19" s="9">
        <f t="shared" si="204"/>
        <v>204</v>
      </c>
      <c r="MG19" s="9">
        <f t="shared" si="205"/>
        <v>20400</v>
      </c>
      <c r="MH19" s="9">
        <f t="shared" si="206"/>
        <v>183.6</v>
      </c>
      <c r="MI19" s="9">
        <f t="shared" si="207"/>
        <v>18360</v>
      </c>
      <c r="MJ19" s="9">
        <f t="shared" si="208"/>
        <v>223.38</v>
      </c>
      <c r="MK19" s="9">
        <f t="shared" si="209"/>
        <v>22338</v>
      </c>
      <c r="ML19" s="9">
        <f t="shared" si="210"/>
        <v>73.44</v>
      </c>
      <c r="MM19" s="9">
        <f t="shared" si="211"/>
        <v>7344</v>
      </c>
      <c r="MN19" s="9">
        <f t="shared" si="212"/>
        <v>1326</v>
      </c>
      <c r="MO19" s="9">
        <f t="shared" si="213"/>
        <v>132600</v>
      </c>
      <c r="MP19" s="9">
        <f t="shared" si="214"/>
        <v>477.36</v>
      </c>
      <c r="MQ19" s="9">
        <f t="shared" si="215"/>
        <v>47736</v>
      </c>
      <c r="MR19" s="9">
        <f t="shared" si="216"/>
        <v>1803.3600000000001</v>
      </c>
      <c r="MS19" s="9">
        <f t="shared" si="320"/>
        <v>180336</v>
      </c>
      <c r="MT19" s="9">
        <f t="shared" si="217"/>
        <v>365.5</v>
      </c>
      <c r="MU19" s="9">
        <f t="shared" si="218"/>
        <v>36550</v>
      </c>
      <c r="MV19" s="9">
        <f t="shared" si="219"/>
        <v>340</v>
      </c>
      <c r="MW19" s="9">
        <f t="shared" si="220"/>
        <v>34000</v>
      </c>
      <c r="MX19" s="9">
        <f t="shared" si="221"/>
        <v>127.5</v>
      </c>
      <c r="MY19" s="9">
        <f t="shared" si="222"/>
        <v>12750</v>
      </c>
      <c r="MZ19" s="9">
        <f t="shared" si="223"/>
        <v>131.58000000000001</v>
      </c>
      <c r="NA19" s="9">
        <f t="shared" si="224"/>
        <v>13158.000000000002</v>
      </c>
      <c r="NB19" s="9">
        <f t="shared" si="225"/>
        <v>122.4</v>
      </c>
      <c r="NC19" s="9">
        <f t="shared" si="226"/>
        <v>12240</v>
      </c>
      <c r="ND19" s="9">
        <f t="shared" si="227"/>
        <v>45.9</v>
      </c>
      <c r="NE19" s="9">
        <f t="shared" si="228"/>
        <v>4590</v>
      </c>
      <c r="NF19" s="9">
        <f t="shared" si="229"/>
        <v>816</v>
      </c>
      <c r="NG19" s="9">
        <f t="shared" si="230"/>
        <v>81600</v>
      </c>
      <c r="NH19" s="9">
        <f t="shared" si="231"/>
        <v>293.76</v>
      </c>
      <c r="NI19" s="9">
        <f t="shared" si="232"/>
        <v>29376</v>
      </c>
      <c r="NJ19" s="9">
        <f t="shared" si="233"/>
        <v>1109.76</v>
      </c>
      <c r="NK19" s="9">
        <f t="shared" si="234"/>
        <v>110976</v>
      </c>
      <c r="NL19" s="9">
        <f t="shared" si="235"/>
        <v>374</v>
      </c>
      <c r="NM19" s="9">
        <f t="shared" si="236"/>
        <v>37400</v>
      </c>
      <c r="NN19" s="9">
        <f t="shared" si="237"/>
        <v>408</v>
      </c>
      <c r="NO19" s="9">
        <f t="shared" si="238"/>
        <v>40800</v>
      </c>
      <c r="NP19" s="9">
        <f t="shared" si="239"/>
        <v>187</v>
      </c>
      <c r="NQ19" s="9">
        <f t="shared" si="240"/>
        <v>18700</v>
      </c>
      <c r="NR19" s="9">
        <f t="shared" si="241"/>
        <v>134.64000000000001</v>
      </c>
      <c r="NS19" s="9">
        <f t="shared" si="242"/>
        <v>13464.000000000002</v>
      </c>
      <c r="NT19" s="9">
        <f t="shared" si="243"/>
        <v>146.88</v>
      </c>
      <c r="NU19" s="9">
        <f t="shared" si="244"/>
        <v>14688</v>
      </c>
      <c r="NV19" s="9">
        <f t="shared" si="245"/>
        <v>67.320000000000007</v>
      </c>
      <c r="NW19" s="9">
        <f t="shared" si="246"/>
        <v>6732.0000000000009</v>
      </c>
      <c r="NX19" s="9">
        <f t="shared" si="247"/>
        <v>952</v>
      </c>
      <c r="NY19" s="9">
        <f t="shared" si="248"/>
        <v>95200</v>
      </c>
      <c r="NZ19" s="9">
        <f t="shared" si="249"/>
        <v>342.72</v>
      </c>
      <c r="OA19" s="9">
        <f t="shared" si="250"/>
        <v>34272</v>
      </c>
      <c r="OB19" s="9">
        <f t="shared" si="251"/>
        <v>1294.72</v>
      </c>
      <c r="OC19" s="9">
        <f t="shared" si="321"/>
        <v>129472</v>
      </c>
      <c r="OD19" s="9">
        <f t="shared" si="252"/>
        <v>119</v>
      </c>
      <c r="OE19" s="9">
        <f t="shared" si="253"/>
        <v>11900</v>
      </c>
      <c r="OF19" s="9">
        <f t="shared" si="254"/>
        <v>102</v>
      </c>
      <c r="OG19" s="9">
        <f t="shared" si="255"/>
        <v>10200</v>
      </c>
      <c r="OH19" s="9">
        <f t="shared" si="256"/>
        <v>51</v>
      </c>
      <c r="OI19" s="9">
        <f t="shared" si="257"/>
        <v>5100</v>
      </c>
      <c r="OJ19" s="9">
        <f t="shared" si="258"/>
        <v>42.84</v>
      </c>
      <c r="OK19" s="9">
        <f t="shared" si="259"/>
        <v>4284</v>
      </c>
      <c r="OL19" s="9">
        <f t="shared" si="260"/>
        <v>36.72</v>
      </c>
      <c r="OM19" s="9">
        <f t="shared" si="261"/>
        <v>3672</v>
      </c>
      <c r="ON19" s="9">
        <f t="shared" si="262"/>
        <v>18.36</v>
      </c>
      <c r="OO19" s="9">
        <f t="shared" si="263"/>
        <v>1836</v>
      </c>
      <c r="OP19" s="9">
        <f t="shared" si="264"/>
        <v>272</v>
      </c>
      <c r="OQ19" s="9">
        <f t="shared" si="265"/>
        <v>27200</v>
      </c>
      <c r="OR19" s="9">
        <f t="shared" si="266"/>
        <v>97.92</v>
      </c>
      <c r="OS19" s="9">
        <f t="shared" si="267"/>
        <v>9792</v>
      </c>
      <c r="OT19" s="9">
        <f t="shared" si="322"/>
        <v>369.92</v>
      </c>
      <c r="OU19" s="9">
        <f t="shared" si="268"/>
        <v>36992</v>
      </c>
      <c r="OV19" s="9">
        <f t="shared" si="269"/>
        <v>391</v>
      </c>
      <c r="OW19" s="9">
        <f t="shared" si="270"/>
        <v>39100</v>
      </c>
      <c r="OX19" s="9">
        <f t="shared" si="271"/>
        <v>238</v>
      </c>
      <c r="OY19" s="9">
        <f t="shared" si="272"/>
        <v>23800</v>
      </c>
      <c r="OZ19" s="9">
        <f t="shared" si="273"/>
        <v>306</v>
      </c>
      <c r="PA19" s="9">
        <f t="shared" si="274"/>
        <v>30600</v>
      </c>
      <c r="PB19" s="9">
        <f t="shared" si="275"/>
        <v>140.76</v>
      </c>
      <c r="PC19" s="9">
        <f t="shared" si="276"/>
        <v>14076</v>
      </c>
      <c r="PD19" s="9">
        <f t="shared" si="277"/>
        <v>85.68</v>
      </c>
      <c r="PE19" s="9">
        <f t="shared" si="278"/>
        <v>8568</v>
      </c>
      <c r="PF19" s="9">
        <f t="shared" si="279"/>
        <v>110.16</v>
      </c>
      <c r="PG19" s="9">
        <f t="shared" si="280"/>
        <v>11016</v>
      </c>
      <c r="PH19" s="9">
        <f t="shared" si="281"/>
        <v>926.5</v>
      </c>
      <c r="PI19" s="9">
        <f t="shared" si="282"/>
        <v>92650</v>
      </c>
      <c r="PJ19" s="9">
        <f t="shared" si="283"/>
        <v>333.54</v>
      </c>
      <c r="PK19" s="9">
        <f t="shared" si="284"/>
        <v>33354</v>
      </c>
      <c r="PL19" s="9">
        <f t="shared" si="285"/>
        <v>1260.04</v>
      </c>
      <c r="PM19" s="9">
        <f t="shared" si="323"/>
        <v>126004</v>
      </c>
      <c r="PN19" s="9">
        <f t="shared" si="286"/>
        <v>110.5</v>
      </c>
      <c r="PO19" s="9">
        <f t="shared" si="287"/>
        <v>11050</v>
      </c>
      <c r="PP19" s="9">
        <f t="shared" si="288"/>
        <v>110.5</v>
      </c>
      <c r="PQ19" s="9">
        <f t="shared" si="289"/>
        <v>11050</v>
      </c>
      <c r="PR19" s="9">
        <f t="shared" si="290"/>
        <v>51</v>
      </c>
      <c r="PS19" s="9">
        <f t="shared" si="291"/>
        <v>5100</v>
      </c>
      <c r="PT19" s="9">
        <f t="shared" si="292"/>
        <v>39.78</v>
      </c>
      <c r="PU19" s="9">
        <f t="shared" si="293"/>
        <v>3978</v>
      </c>
      <c r="PV19" s="9">
        <f t="shared" si="294"/>
        <v>39.78</v>
      </c>
      <c r="PW19" s="9">
        <f t="shared" si="295"/>
        <v>3978</v>
      </c>
      <c r="PX19" s="9">
        <f t="shared" si="296"/>
        <v>18.36</v>
      </c>
      <c r="PY19" s="9">
        <f t="shared" si="297"/>
        <v>1836</v>
      </c>
      <c r="PZ19" s="9">
        <f t="shared" si="298"/>
        <v>272</v>
      </c>
      <c r="QA19" s="9">
        <f t="shared" si="299"/>
        <v>27200</v>
      </c>
      <c r="QB19" s="9">
        <f t="shared" si="300"/>
        <v>97.92</v>
      </c>
      <c r="QC19" s="9">
        <f t="shared" si="301"/>
        <v>9792</v>
      </c>
      <c r="QD19" s="9">
        <f t="shared" si="302"/>
        <v>369.92</v>
      </c>
      <c r="QE19" s="9">
        <f t="shared" si="324"/>
        <v>36992</v>
      </c>
      <c r="QF19" s="9">
        <f t="shared" si="303"/>
        <v>603.5</v>
      </c>
      <c r="QG19" s="9">
        <f t="shared" si="304"/>
        <v>60350</v>
      </c>
      <c r="QH19" s="9">
        <f t="shared" si="305"/>
        <v>217.26</v>
      </c>
      <c r="QI19" s="9">
        <f t="shared" si="306"/>
        <v>21726</v>
      </c>
      <c r="QJ19" s="9">
        <f t="shared" si="307"/>
        <v>820.76</v>
      </c>
      <c r="QK19" s="9">
        <f t="shared" si="308"/>
        <v>82076</v>
      </c>
      <c r="QL19" s="24">
        <f t="shared" si="309"/>
        <v>14426.880000000001</v>
      </c>
      <c r="QM19" s="24">
        <f t="shared" si="310"/>
        <v>1369860</v>
      </c>
    </row>
    <row r="20" spans="1:455" s="5" customFormat="1" ht="18.75" customHeight="1" x14ac:dyDescent="0.25">
      <c r="A20" s="8" t="s">
        <v>88</v>
      </c>
      <c r="B20" s="3" t="s">
        <v>3</v>
      </c>
      <c r="C20" s="17">
        <v>130</v>
      </c>
      <c r="D20" s="9"/>
      <c r="E20" s="17"/>
      <c r="F20" s="17"/>
      <c r="G20" s="17"/>
      <c r="H20" s="17"/>
      <c r="I20" s="9"/>
      <c r="J20" s="9">
        <v>19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>
        <v>50</v>
      </c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17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>
        <v>19</v>
      </c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>
        <v>22.5</v>
      </c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17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>
        <f t="shared" si="0"/>
        <v>0</v>
      </c>
      <c r="DZ20" s="9">
        <f t="shared" si="1"/>
        <v>0</v>
      </c>
      <c r="EA20" s="9">
        <f t="shared" si="311"/>
        <v>0</v>
      </c>
      <c r="EB20" s="9">
        <f t="shared" si="2"/>
        <v>0</v>
      </c>
      <c r="EC20" s="9">
        <f t="shared" si="3"/>
        <v>0.1105</v>
      </c>
      <c r="ED20" s="9">
        <f t="shared" si="4"/>
        <v>14.365</v>
      </c>
      <c r="EE20" s="9">
        <f t="shared" si="312"/>
        <v>1.8785000000000001</v>
      </c>
      <c r="EF20" s="9">
        <f t="shared" si="5"/>
        <v>244.20500000000001</v>
      </c>
      <c r="EG20" s="9">
        <f t="shared" si="313"/>
        <v>0.1105</v>
      </c>
      <c r="EH20" s="9">
        <f t="shared" si="314"/>
        <v>14.365</v>
      </c>
      <c r="EI20" s="8" t="s">
        <v>88</v>
      </c>
      <c r="EJ20" s="9">
        <f t="shared" si="6"/>
        <v>1.8785000000000001</v>
      </c>
      <c r="EK20" s="9">
        <f t="shared" si="7"/>
        <v>244.20500000000001</v>
      </c>
      <c r="EL20" s="9">
        <f t="shared" si="315"/>
        <v>0</v>
      </c>
      <c r="EM20" s="9">
        <f t="shared" si="316"/>
        <v>0</v>
      </c>
      <c r="EN20" s="9">
        <f t="shared" si="317"/>
        <v>0</v>
      </c>
      <c r="EO20" s="9">
        <f t="shared" si="8"/>
        <v>0</v>
      </c>
      <c r="EP20" s="9">
        <f t="shared" si="318"/>
        <v>0</v>
      </c>
      <c r="EQ20" s="9">
        <f t="shared" si="9"/>
        <v>0</v>
      </c>
      <c r="ER20" s="9">
        <f t="shared" si="10"/>
        <v>67.626000000000005</v>
      </c>
      <c r="ES20" s="9">
        <f t="shared" si="11"/>
        <v>8791.380000000001</v>
      </c>
      <c r="ET20" s="9">
        <f t="shared" si="12"/>
        <v>90.168000000000006</v>
      </c>
      <c r="EU20" s="9">
        <f t="shared" si="13"/>
        <v>11721.84</v>
      </c>
      <c r="EV20" s="9">
        <f t="shared" si="14"/>
        <v>37.57</v>
      </c>
      <c r="EW20" s="9">
        <f t="shared" si="15"/>
        <v>4884.1000000000004</v>
      </c>
      <c r="EX20" s="9">
        <f t="shared" si="16"/>
        <v>0</v>
      </c>
      <c r="EY20" s="9">
        <f t="shared" si="17"/>
        <v>0</v>
      </c>
      <c r="EZ20" s="9">
        <f t="shared" si="18"/>
        <v>195.364</v>
      </c>
      <c r="FA20" s="9">
        <f t="shared" si="19"/>
        <v>25397.32</v>
      </c>
      <c r="FB20" s="9">
        <f t="shared" si="20"/>
        <v>195.364</v>
      </c>
      <c r="FC20" s="9">
        <f t="shared" si="21"/>
        <v>25397.32</v>
      </c>
      <c r="FD20" s="9">
        <f t="shared" si="22"/>
        <v>0</v>
      </c>
      <c r="FE20" s="9">
        <f t="shared" si="23"/>
        <v>0</v>
      </c>
      <c r="FF20" s="9">
        <f t="shared" si="24"/>
        <v>0</v>
      </c>
      <c r="FG20" s="9">
        <f t="shared" si="25"/>
        <v>0</v>
      </c>
      <c r="FH20" s="9">
        <f t="shared" si="26"/>
        <v>0</v>
      </c>
      <c r="FI20" s="9">
        <f t="shared" si="27"/>
        <v>0</v>
      </c>
      <c r="FJ20" s="9">
        <f t="shared" si="28"/>
        <v>7.5140000000000002</v>
      </c>
      <c r="FK20" s="9">
        <f t="shared" si="29"/>
        <v>976.82</v>
      </c>
      <c r="FL20" s="9">
        <f t="shared" si="30"/>
        <v>11.271000000000001</v>
      </c>
      <c r="FM20" s="9">
        <f t="shared" si="31"/>
        <v>1465.23</v>
      </c>
      <c r="FN20" s="9">
        <f t="shared" si="32"/>
        <v>15.028</v>
      </c>
      <c r="FO20" s="9">
        <f t="shared" si="33"/>
        <v>1953.64</v>
      </c>
      <c r="FP20" s="9">
        <f t="shared" si="34"/>
        <v>0</v>
      </c>
      <c r="FQ20" s="9">
        <f t="shared" si="35"/>
        <v>0</v>
      </c>
      <c r="FR20" s="9">
        <f t="shared" si="36"/>
        <v>28.177500000000002</v>
      </c>
      <c r="FS20" s="9">
        <f t="shared" si="37"/>
        <v>3663.0750000000003</v>
      </c>
      <c r="FT20" s="9">
        <f t="shared" si="38"/>
        <v>28.177500000000002</v>
      </c>
      <c r="FU20" s="9">
        <f t="shared" si="39"/>
        <v>3663.0750000000003</v>
      </c>
      <c r="FV20" s="9">
        <f t="shared" si="40"/>
        <v>0</v>
      </c>
      <c r="FW20" s="9">
        <f t="shared" si="41"/>
        <v>0</v>
      </c>
      <c r="FX20" s="9">
        <f t="shared" si="42"/>
        <v>0</v>
      </c>
      <c r="FY20" s="9">
        <f t="shared" si="43"/>
        <v>0</v>
      </c>
      <c r="FZ20" s="9">
        <f t="shared" si="44"/>
        <v>0</v>
      </c>
      <c r="GA20" s="9">
        <f t="shared" si="45"/>
        <v>0</v>
      </c>
      <c r="GB20" s="9">
        <f t="shared" si="46"/>
        <v>30.056000000000001</v>
      </c>
      <c r="GC20" s="9">
        <f t="shared" si="47"/>
        <v>3907.28</v>
      </c>
      <c r="GD20" s="9">
        <f t="shared" si="48"/>
        <v>30.056000000000001</v>
      </c>
      <c r="GE20" s="9">
        <f t="shared" si="49"/>
        <v>3907.28</v>
      </c>
      <c r="GF20" s="9">
        <f t="shared" si="50"/>
        <v>15.028</v>
      </c>
      <c r="GG20" s="9">
        <f t="shared" si="51"/>
        <v>1953.64</v>
      </c>
      <c r="GH20" s="9">
        <f t="shared" si="52"/>
        <v>0</v>
      </c>
      <c r="GI20" s="9">
        <f t="shared" si="53"/>
        <v>0</v>
      </c>
      <c r="GJ20" s="130">
        <f t="shared" si="54"/>
        <v>75.14</v>
      </c>
      <c r="GK20" s="130">
        <f t="shared" si="55"/>
        <v>9768.2000000000007</v>
      </c>
      <c r="GL20" s="9">
        <f t="shared" si="56"/>
        <v>75.14</v>
      </c>
      <c r="GM20" s="9">
        <f t="shared" si="57"/>
        <v>9768.2000000000007</v>
      </c>
      <c r="GN20" s="9">
        <f t="shared" si="58"/>
        <v>0</v>
      </c>
      <c r="GO20" s="9">
        <f t="shared" si="59"/>
        <v>0</v>
      </c>
      <c r="GP20" s="9">
        <f t="shared" si="60"/>
        <v>0</v>
      </c>
      <c r="GQ20" s="9">
        <f t="shared" si="61"/>
        <v>0</v>
      </c>
      <c r="GR20" s="9">
        <f t="shared" si="62"/>
        <v>0</v>
      </c>
      <c r="GS20" s="9">
        <f t="shared" si="63"/>
        <v>0</v>
      </c>
      <c r="GT20" s="9">
        <f t="shared" si="64"/>
        <v>24.420500000000001</v>
      </c>
      <c r="GU20" s="9">
        <f t="shared" si="65"/>
        <v>3174.665</v>
      </c>
      <c r="GV20" s="9">
        <f t="shared" si="66"/>
        <v>30.056000000000001</v>
      </c>
      <c r="GW20" s="9">
        <f t="shared" si="67"/>
        <v>3907.28</v>
      </c>
      <c r="GX20" s="9">
        <f t="shared" si="68"/>
        <v>13.1495</v>
      </c>
      <c r="GY20" s="9">
        <f t="shared" si="69"/>
        <v>1709.4349999999999</v>
      </c>
      <c r="GZ20" s="9">
        <f t="shared" si="70"/>
        <v>0</v>
      </c>
      <c r="HA20" s="9">
        <f t="shared" si="71"/>
        <v>0</v>
      </c>
      <c r="HB20" s="9">
        <f t="shared" si="72"/>
        <v>65.747500000000002</v>
      </c>
      <c r="HC20" s="9">
        <f t="shared" si="73"/>
        <v>8547.1750000000011</v>
      </c>
      <c r="HD20" s="9">
        <f t="shared" si="74"/>
        <v>65.747500000000002</v>
      </c>
      <c r="HE20" s="9">
        <f t="shared" si="75"/>
        <v>8547.1750000000011</v>
      </c>
      <c r="HF20" s="9">
        <f t="shared" si="76"/>
        <v>0</v>
      </c>
      <c r="HG20" s="9">
        <f t="shared" si="77"/>
        <v>0</v>
      </c>
      <c r="HH20" s="9">
        <f t="shared" si="78"/>
        <v>0</v>
      </c>
      <c r="HI20" s="9">
        <f t="shared" si="79"/>
        <v>0</v>
      </c>
      <c r="HJ20" s="9">
        <f t="shared" si="80"/>
        <v>0</v>
      </c>
      <c r="HK20" s="9">
        <f t="shared" si="81"/>
        <v>0</v>
      </c>
      <c r="HL20" s="9">
        <f t="shared" si="82"/>
        <v>101.43900000000001</v>
      </c>
      <c r="HM20" s="9">
        <f t="shared" si="83"/>
        <v>13187.070000000002</v>
      </c>
      <c r="HN20" s="9">
        <f t="shared" si="84"/>
        <v>60.112000000000002</v>
      </c>
      <c r="HO20" s="9">
        <f t="shared" si="85"/>
        <v>7814.56</v>
      </c>
      <c r="HP20" s="9">
        <f t="shared" si="86"/>
        <v>43.205500000000001</v>
      </c>
      <c r="HQ20" s="9">
        <f t="shared" si="87"/>
        <v>5616.7150000000001</v>
      </c>
      <c r="HR20" s="9">
        <f t="shared" si="88"/>
        <v>0</v>
      </c>
      <c r="HS20" s="9">
        <f t="shared" si="89"/>
        <v>0</v>
      </c>
      <c r="HT20" s="9">
        <f t="shared" si="90"/>
        <v>202.87800000000001</v>
      </c>
      <c r="HU20" s="9">
        <f t="shared" si="91"/>
        <v>26374.140000000003</v>
      </c>
      <c r="HV20" s="9">
        <f t="shared" si="92"/>
        <v>202.87800000000001</v>
      </c>
      <c r="HW20" s="9">
        <f t="shared" si="93"/>
        <v>26374.140000000003</v>
      </c>
      <c r="HX20" s="9">
        <f t="shared" si="325"/>
        <v>0</v>
      </c>
      <c r="HY20" s="9">
        <f t="shared" si="94"/>
        <v>0</v>
      </c>
      <c r="HZ20" s="9">
        <f t="shared" si="95"/>
        <v>0</v>
      </c>
      <c r="IA20" s="9">
        <f t="shared" si="96"/>
        <v>0</v>
      </c>
      <c r="IB20" s="9">
        <f t="shared" si="97"/>
        <v>0</v>
      </c>
      <c r="IC20" s="9">
        <f t="shared" si="98"/>
        <v>0</v>
      </c>
      <c r="ID20" s="9">
        <f t="shared" si="99"/>
        <v>20.663499999999999</v>
      </c>
      <c r="IE20" s="9">
        <f t="shared" si="100"/>
        <v>2686.2550000000001</v>
      </c>
      <c r="IF20" s="9">
        <f t="shared" si="101"/>
        <v>16.906500000000001</v>
      </c>
      <c r="IG20" s="9">
        <f t="shared" si="102"/>
        <v>2197.8450000000003</v>
      </c>
      <c r="IH20" s="9">
        <f t="shared" si="103"/>
        <v>15.028</v>
      </c>
      <c r="II20" s="9">
        <f t="shared" si="104"/>
        <v>1953.64</v>
      </c>
      <c r="IJ20" s="9">
        <f t="shared" si="105"/>
        <v>0</v>
      </c>
      <c r="IK20" s="9">
        <f t="shared" si="106"/>
        <v>0</v>
      </c>
      <c r="IL20" s="9">
        <f t="shared" si="107"/>
        <v>50.719500000000004</v>
      </c>
      <c r="IM20" s="9">
        <f t="shared" si="108"/>
        <v>6593.5350000000008</v>
      </c>
      <c r="IN20" s="9">
        <f t="shared" si="109"/>
        <v>50.719500000000004</v>
      </c>
      <c r="IO20" s="9">
        <f t="shared" si="110"/>
        <v>6593.5350000000008</v>
      </c>
      <c r="IP20" s="9">
        <f t="shared" si="111"/>
        <v>0</v>
      </c>
      <c r="IQ20" s="9">
        <f t="shared" si="112"/>
        <v>0</v>
      </c>
      <c r="IR20" s="9">
        <f t="shared" si="113"/>
        <v>0</v>
      </c>
      <c r="IS20" s="9">
        <f t="shared" si="114"/>
        <v>0</v>
      </c>
      <c r="IT20" s="9">
        <f t="shared" si="115"/>
        <v>0</v>
      </c>
      <c r="IU20" s="9">
        <f t="shared" si="116"/>
        <v>0</v>
      </c>
      <c r="IV20" s="9">
        <f t="shared" si="117"/>
        <v>50.719500000000004</v>
      </c>
      <c r="IW20" s="9">
        <f t="shared" si="118"/>
        <v>6593.5350000000008</v>
      </c>
      <c r="IX20" s="9">
        <f t="shared" si="119"/>
        <v>41.326999999999998</v>
      </c>
      <c r="IY20" s="9">
        <f t="shared" si="120"/>
        <v>5372.51</v>
      </c>
      <c r="IZ20" s="9">
        <f t="shared" si="121"/>
        <v>28.177500000000002</v>
      </c>
      <c r="JA20" s="9">
        <f t="shared" si="122"/>
        <v>3663.0750000000003</v>
      </c>
      <c r="JB20" s="9">
        <f t="shared" si="123"/>
        <v>0</v>
      </c>
      <c r="JC20" s="9">
        <f t="shared" si="124"/>
        <v>0</v>
      </c>
      <c r="JD20" s="9">
        <f t="shared" si="125"/>
        <v>118.3455</v>
      </c>
      <c r="JE20" s="9">
        <f t="shared" si="126"/>
        <v>15384.915000000001</v>
      </c>
      <c r="JF20" s="9">
        <f t="shared" si="127"/>
        <v>118.3455</v>
      </c>
      <c r="JG20" s="9">
        <f t="shared" si="128"/>
        <v>15384.915000000001</v>
      </c>
      <c r="JH20" s="9">
        <f t="shared" si="129"/>
        <v>0</v>
      </c>
      <c r="JI20" s="9">
        <f t="shared" si="130"/>
        <v>0</v>
      </c>
      <c r="JJ20" s="9">
        <f t="shared" si="131"/>
        <v>0</v>
      </c>
      <c r="JK20" s="9">
        <f t="shared" si="132"/>
        <v>0</v>
      </c>
      <c r="JL20" s="9">
        <f t="shared" si="133"/>
        <v>0</v>
      </c>
      <c r="JM20" s="9">
        <f t="shared" si="134"/>
        <v>0</v>
      </c>
      <c r="JN20" s="9">
        <f t="shared" si="135"/>
        <v>0</v>
      </c>
      <c r="JO20" s="9">
        <f t="shared" si="136"/>
        <v>0</v>
      </c>
      <c r="JP20" s="9">
        <f t="shared" si="137"/>
        <v>45.084000000000003</v>
      </c>
      <c r="JQ20" s="9">
        <f t="shared" si="138"/>
        <v>5860.92</v>
      </c>
      <c r="JR20" s="9">
        <f t="shared" si="139"/>
        <v>15.028</v>
      </c>
      <c r="JS20" s="9">
        <f t="shared" si="140"/>
        <v>1953.64</v>
      </c>
      <c r="JT20" s="9">
        <f t="shared" si="141"/>
        <v>0</v>
      </c>
      <c r="JU20" s="9">
        <f t="shared" si="142"/>
        <v>0</v>
      </c>
      <c r="JV20" s="9">
        <f t="shared" si="143"/>
        <v>105.196</v>
      </c>
      <c r="JW20" s="9">
        <f t="shared" si="144"/>
        <v>13675.48</v>
      </c>
      <c r="JX20" s="9">
        <f t="shared" si="145"/>
        <v>105.196</v>
      </c>
      <c r="JY20" s="9">
        <f t="shared" si="146"/>
        <v>13675.48</v>
      </c>
      <c r="JZ20" s="9">
        <f t="shared" si="147"/>
        <v>0</v>
      </c>
      <c r="KA20" s="9">
        <f t="shared" si="148"/>
        <v>0</v>
      </c>
      <c r="KB20" s="9">
        <f t="shared" si="149"/>
        <v>0</v>
      </c>
      <c r="KC20" s="9">
        <f t="shared" si="150"/>
        <v>0</v>
      </c>
      <c r="KD20" s="9">
        <f t="shared" si="151"/>
        <v>0</v>
      </c>
      <c r="KE20" s="9">
        <f t="shared" si="152"/>
        <v>0</v>
      </c>
      <c r="KF20" s="9">
        <f t="shared" si="153"/>
        <v>24.420500000000001</v>
      </c>
      <c r="KG20" s="9">
        <f t="shared" si="154"/>
        <v>3174.665</v>
      </c>
      <c r="KH20" s="9">
        <f t="shared" si="155"/>
        <v>15.028</v>
      </c>
      <c r="KI20" s="9">
        <f t="shared" si="156"/>
        <v>1953.64</v>
      </c>
      <c r="KJ20" s="9">
        <f t="shared" si="157"/>
        <v>9.3925000000000001</v>
      </c>
      <c r="KK20" s="9">
        <f t="shared" si="158"/>
        <v>1221.0250000000001</v>
      </c>
      <c r="KL20" s="9">
        <f t="shared" si="159"/>
        <v>0</v>
      </c>
      <c r="KM20" s="9">
        <f t="shared" si="160"/>
        <v>0</v>
      </c>
      <c r="KN20" s="9">
        <f t="shared" si="161"/>
        <v>48.841000000000001</v>
      </c>
      <c r="KO20" s="9">
        <f t="shared" si="162"/>
        <v>6349.33</v>
      </c>
      <c r="KP20" s="9">
        <f t="shared" si="163"/>
        <v>48.841000000000001</v>
      </c>
      <c r="KQ20" s="9">
        <f t="shared" si="164"/>
        <v>6349.33</v>
      </c>
      <c r="KR20" s="9">
        <f t="shared" si="165"/>
        <v>0</v>
      </c>
      <c r="KS20" s="9">
        <f t="shared" si="166"/>
        <v>0</v>
      </c>
      <c r="KT20" s="9">
        <f t="shared" si="167"/>
        <v>0</v>
      </c>
      <c r="KU20" s="9">
        <f t="shared" si="168"/>
        <v>0</v>
      </c>
      <c r="KV20" s="9">
        <f t="shared" si="169"/>
        <v>0</v>
      </c>
      <c r="KW20" s="9">
        <f t="shared" si="170"/>
        <v>0</v>
      </c>
      <c r="KX20" s="9">
        <f t="shared" si="171"/>
        <v>18.785</v>
      </c>
      <c r="KY20" s="9">
        <f t="shared" si="172"/>
        <v>2442.0500000000002</v>
      </c>
      <c r="KZ20" s="9">
        <f t="shared" si="173"/>
        <v>26.298999999999999</v>
      </c>
      <c r="LA20" s="9">
        <f t="shared" si="174"/>
        <v>3418.87</v>
      </c>
      <c r="LB20" s="9">
        <f t="shared" si="175"/>
        <v>11.271000000000001</v>
      </c>
      <c r="LC20" s="9">
        <f t="shared" si="176"/>
        <v>1465.23</v>
      </c>
      <c r="LD20" s="9">
        <f t="shared" si="177"/>
        <v>0</v>
      </c>
      <c r="LE20" s="9">
        <f t="shared" si="178"/>
        <v>0</v>
      </c>
      <c r="LF20" s="9">
        <f t="shared" si="179"/>
        <v>54.476500000000001</v>
      </c>
      <c r="LG20" s="9">
        <f t="shared" si="180"/>
        <v>7081.9450000000006</v>
      </c>
      <c r="LH20" s="9">
        <f t="shared" si="181"/>
        <v>54.476500000000001</v>
      </c>
      <c r="LI20" s="9">
        <f t="shared" si="319"/>
        <v>7081.9450000000006</v>
      </c>
      <c r="LJ20" s="9">
        <f t="shared" si="182"/>
        <v>0</v>
      </c>
      <c r="LK20" s="9">
        <f t="shared" si="183"/>
        <v>0</v>
      </c>
      <c r="LL20" s="9">
        <f t="shared" si="184"/>
        <v>0</v>
      </c>
      <c r="LM20" s="9">
        <f t="shared" si="185"/>
        <v>0</v>
      </c>
      <c r="LN20" s="9">
        <f t="shared" si="186"/>
        <v>0</v>
      </c>
      <c r="LO20" s="9">
        <f t="shared" si="187"/>
        <v>0</v>
      </c>
      <c r="LP20" s="9">
        <f t="shared" si="188"/>
        <v>52.597999999999999</v>
      </c>
      <c r="LQ20" s="9">
        <f t="shared" si="189"/>
        <v>6837.74</v>
      </c>
      <c r="LR20" s="9">
        <f t="shared" si="190"/>
        <v>78.897000000000006</v>
      </c>
      <c r="LS20" s="9">
        <f t="shared" si="191"/>
        <v>10256.61</v>
      </c>
      <c r="LT20" s="9">
        <f t="shared" si="192"/>
        <v>7.5140000000000002</v>
      </c>
      <c r="LU20" s="9">
        <f t="shared" si="193"/>
        <v>976.82</v>
      </c>
      <c r="LV20" s="9">
        <f t="shared" si="194"/>
        <v>0</v>
      </c>
      <c r="LW20" s="9">
        <f t="shared" si="195"/>
        <v>0</v>
      </c>
      <c r="LX20" s="9">
        <f t="shared" si="196"/>
        <v>139.00900000000001</v>
      </c>
      <c r="LY20" s="9">
        <f t="shared" si="197"/>
        <v>18071.170000000002</v>
      </c>
      <c r="LZ20" s="9">
        <f t="shared" si="198"/>
        <v>139.00900000000001</v>
      </c>
      <c r="MA20" s="9">
        <f t="shared" si="199"/>
        <v>18071.170000000002</v>
      </c>
      <c r="MB20" s="9">
        <f t="shared" si="200"/>
        <v>0</v>
      </c>
      <c r="MC20" s="9">
        <f t="shared" si="201"/>
        <v>0</v>
      </c>
      <c r="MD20" s="9">
        <f t="shared" si="202"/>
        <v>0</v>
      </c>
      <c r="ME20" s="9">
        <f t="shared" si="203"/>
        <v>0</v>
      </c>
      <c r="MF20" s="9">
        <f t="shared" si="204"/>
        <v>0</v>
      </c>
      <c r="MG20" s="9">
        <f t="shared" si="205"/>
        <v>0</v>
      </c>
      <c r="MH20" s="9">
        <f t="shared" si="206"/>
        <v>112.71000000000001</v>
      </c>
      <c r="MI20" s="9">
        <f t="shared" si="207"/>
        <v>14652.300000000001</v>
      </c>
      <c r="MJ20" s="9">
        <f t="shared" si="208"/>
        <v>137.13050000000001</v>
      </c>
      <c r="MK20" s="9">
        <f t="shared" si="209"/>
        <v>17826.965</v>
      </c>
      <c r="ML20" s="9">
        <f t="shared" si="210"/>
        <v>45.084000000000003</v>
      </c>
      <c r="MM20" s="9">
        <f t="shared" si="211"/>
        <v>5860.92</v>
      </c>
      <c r="MN20" s="9">
        <f t="shared" si="212"/>
        <v>0</v>
      </c>
      <c r="MO20" s="9">
        <f t="shared" si="213"/>
        <v>0</v>
      </c>
      <c r="MP20" s="9">
        <f t="shared" si="214"/>
        <v>293.04599999999999</v>
      </c>
      <c r="MQ20" s="9">
        <f t="shared" si="215"/>
        <v>38095.979999999996</v>
      </c>
      <c r="MR20" s="9">
        <f t="shared" si="216"/>
        <v>293.04599999999999</v>
      </c>
      <c r="MS20" s="9">
        <f t="shared" si="320"/>
        <v>38095.979999999996</v>
      </c>
      <c r="MT20" s="9">
        <f t="shared" si="217"/>
        <v>0</v>
      </c>
      <c r="MU20" s="9">
        <f t="shared" si="218"/>
        <v>0</v>
      </c>
      <c r="MV20" s="9">
        <f t="shared" si="219"/>
        <v>0</v>
      </c>
      <c r="MW20" s="9">
        <f t="shared" si="220"/>
        <v>0</v>
      </c>
      <c r="MX20" s="9">
        <f t="shared" si="221"/>
        <v>0</v>
      </c>
      <c r="MY20" s="9">
        <f t="shared" si="222"/>
        <v>0</v>
      </c>
      <c r="MZ20" s="9">
        <f t="shared" si="223"/>
        <v>80.775500000000008</v>
      </c>
      <c r="NA20" s="9">
        <f t="shared" si="224"/>
        <v>10500.815000000001</v>
      </c>
      <c r="NB20" s="9">
        <f t="shared" si="225"/>
        <v>75.14</v>
      </c>
      <c r="NC20" s="9">
        <f t="shared" si="226"/>
        <v>9768.2000000000007</v>
      </c>
      <c r="ND20" s="9">
        <f t="shared" si="227"/>
        <v>28.177500000000002</v>
      </c>
      <c r="NE20" s="9">
        <f t="shared" si="228"/>
        <v>3663.0750000000003</v>
      </c>
      <c r="NF20" s="9">
        <f t="shared" si="229"/>
        <v>0</v>
      </c>
      <c r="NG20" s="9">
        <f t="shared" si="230"/>
        <v>0</v>
      </c>
      <c r="NH20" s="9">
        <f t="shared" si="231"/>
        <v>180.33600000000001</v>
      </c>
      <c r="NI20" s="9">
        <f t="shared" si="232"/>
        <v>23443.68</v>
      </c>
      <c r="NJ20" s="9">
        <f t="shared" si="233"/>
        <v>180.33600000000001</v>
      </c>
      <c r="NK20" s="9">
        <f t="shared" si="234"/>
        <v>23443.68</v>
      </c>
      <c r="NL20" s="9">
        <f t="shared" si="235"/>
        <v>0</v>
      </c>
      <c r="NM20" s="9">
        <f t="shared" si="236"/>
        <v>0</v>
      </c>
      <c r="NN20" s="9">
        <f t="shared" si="237"/>
        <v>0</v>
      </c>
      <c r="NO20" s="9">
        <f t="shared" si="238"/>
        <v>0</v>
      </c>
      <c r="NP20" s="9">
        <f t="shared" si="239"/>
        <v>0</v>
      </c>
      <c r="NQ20" s="9">
        <f t="shared" si="240"/>
        <v>0</v>
      </c>
      <c r="NR20" s="9">
        <f t="shared" si="241"/>
        <v>82.653999999999996</v>
      </c>
      <c r="NS20" s="9">
        <f t="shared" si="242"/>
        <v>10745.02</v>
      </c>
      <c r="NT20" s="9">
        <f t="shared" si="243"/>
        <v>90.168000000000006</v>
      </c>
      <c r="NU20" s="9">
        <f t="shared" si="244"/>
        <v>11721.84</v>
      </c>
      <c r="NV20" s="9">
        <f t="shared" si="245"/>
        <v>41.326999999999998</v>
      </c>
      <c r="NW20" s="9">
        <f t="shared" si="246"/>
        <v>5372.51</v>
      </c>
      <c r="NX20" s="9">
        <f t="shared" si="247"/>
        <v>0</v>
      </c>
      <c r="NY20" s="9">
        <f t="shared" si="248"/>
        <v>0</v>
      </c>
      <c r="NZ20" s="9">
        <f t="shared" si="249"/>
        <v>210.392</v>
      </c>
      <c r="OA20" s="9">
        <f t="shared" si="250"/>
        <v>27350.959999999999</v>
      </c>
      <c r="OB20" s="9">
        <f t="shared" si="251"/>
        <v>210.392</v>
      </c>
      <c r="OC20" s="9">
        <f t="shared" si="321"/>
        <v>27350.959999999999</v>
      </c>
      <c r="OD20" s="9">
        <f t="shared" si="252"/>
        <v>0</v>
      </c>
      <c r="OE20" s="9">
        <f t="shared" si="253"/>
        <v>0</v>
      </c>
      <c r="OF20" s="9">
        <f t="shared" si="254"/>
        <v>0</v>
      </c>
      <c r="OG20" s="9">
        <f t="shared" si="255"/>
        <v>0</v>
      </c>
      <c r="OH20" s="9">
        <f t="shared" si="256"/>
        <v>0</v>
      </c>
      <c r="OI20" s="9">
        <f t="shared" si="257"/>
        <v>0</v>
      </c>
      <c r="OJ20" s="9">
        <f t="shared" si="258"/>
        <v>26.298999999999999</v>
      </c>
      <c r="OK20" s="9">
        <f t="shared" si="259"/>
        <v>3418.87</v>
      </c>
      <c r="OL20" s="9">
        <f t="shared" si="260"/>
        <v>22.542000000000002</v>
      </c>
      <c r="OM20" s="9">
        <f t="shared" si="261"/>
        <v>2930.46</v>
      </c>
      <c r="ON20" s="9">
        <f t="shared" si="262"/>
        <v>11.271000000000001</v>
      </c>
      <c r="OO20" s="9">
        <f t="shared" si="263"/>
        <v>1465.23</v>
      </c>
      <c r="OP20" s="9">
        <f t="shared" si="264"/>
        <v>0</v>
      </c>
      <c r="OQ20" s="9">
        <f t="shared" si="265"/>
        <v>0</v>
      </c>
      <c r="OR20" s="9">
        <f t="shared" si="266"/>
        <v>60.112000000000002</v>
      </c>
      <c r="OS20" s="9">
        <f t="shared" si="267"/>
        <v>7814.56</v>
      </c>
      <c r="OT20" s="9">
        <f t="shared" si="322"/>
        <v>60.112000000000002</v>
      </c>
      <c r="OU20" s="9">
        <f t="shared" si="268"/>
        <v>7814.56</v>
      </c>
      <c r="OV20" s="9">
        <f t="shared" si="269"/>
        <v>0</v>
      </c>
      <c r="OW20" s="9">
        <f t="shared" si="270"/>
        <v>0</v>
      </c>
      <c r="OX20" s="9">
        <f t="shared" si="271"/>
        <v>0</v>
      </c>
      <c r="OY20" s="9">
        <f t="shared" si="272"/>
        <v>0</v>
      </c>
      <c r="OZ20" s="9">
        <f t="shared" si="273"/>
        <v>0</v>
      </c>
      <c r="PA20" s="9">
        <f t="shared" si="274"/>
        <v>0</v>
      </c>
      <c r="PB20" s="9">
        <f t="shared" si="275"/>
        <v>86.411000000000001</v>
      </c>
      <c r="PC20" s="9">
        <f t="shared" si="276"/>
        <v>11233.43</v>
      </c>
      <c r="PD20" s="9">
        <f t="shared" si="277"/>
        <v>52.597999999999999</v>
      </c>
      <c r="PE20" s="9">
        <f t="shared" si="278"/>
        <v>6837.74</v>
      </c>
      <c r="PF20" s="9">
        <f t="shared" si="279"/>
        <v>67.626000000000005</v>
      </c>
      <c r="PG20" s="9">
        <f t="shared" si="280"/>
        <v>8791.380000000001</v>
      </c>
      <c r="PH20" s="9">
        <f t="shared" si="281"/>
        <v>0</v>
      </c>
      <c r="PI20" s="9">
        <f t="shared" si="282"/>
        <v>0</v>
      </c>
      <c r="PJ20" s="9">
        <f t="shared" si="283"/>
        <v>204.75650000000002</v>
      </c>
      <c r="PK20" s="9">
        <f t="shared" si="284"/>
        <v>26618.345000000001</v>
      </c>
      <c r="PL20" s="9">
        <f t="shared" si="285"/>
        <v>204.75650000000002</v>
      </c>
      <c r="PM20" s="9">
        <f t="shared" si="323"/>
        <v>26618.345000000001</v>
      </c>
      <c r="PN20" s="9">
        <f t="shared" si="286"/>
        <v>0</v>
      </c>
      <c r="PO20" s="9">
        <f t="shared" si="287"/>
        <v>0</v>
      </c>
      <c r="PP20" s="9">
        <f t="shared" si="288"/>
        <v>0</v>
      </c>
      <c r="PQ20" s="9">
        <f t="shared" si="289"/>
        <v>0</v>
      </c>
      <c r="PR20" s="9">
        <f t="shared" si="290"/>
        <v>0</v>
      </c>
      <c r="PS20" s="9">
        <f t="shared" si="291"/>
        <v>0</v>
      </c>
      <c r="PT20" s="9">
        <f t="shared" si="292"/>
        <v>24.420500000000001</v>
      </c>
      <c r="PU20" s="9">
        <f t="shared" si="293"/>
        <v>3174.665</v>
      </c>
      <c r="PV20" s="9">
        <f t="shared" si="294"/>
        <v>24.420500000000001</v>
      </c>
      <c r="PW20" s="9">
        <f t="shared" si="295"/>
        <v>3174.665</v>
      </c>
      <c r="PX20" s="9">
        <f t="shared" si="296"/>
        <v>11.271000000000001</v>
      </c>
      <c r="PY20" s="9">
        <f t="shared" si="297"/>
        <v>1465.23</v>
      </c>
      <c r="PZ20" s="9">
        <f t="shared" si="298"/>
        <v>0</v>
      </c>
      <c r="QA20" s="9">
        <f t="shared" si="299"/>
        <v>0</v>
      </c>
      <c r="QB20" s="9">
        <f t="shared" si="300"/>
        <v>60.112000000000002</v>
      </c>
      <c r="QC20" s="9">
        <f t="shared" si="301"/>
        <v>7814.56</v>
      </c>
      <c r="QD20" s="9">
        <f t="shared" si="302"/>
        <v>60.112000000000002</v>
      </c>
      <c r="QE20" s="9">
        <f t="shared" si="324"/>
        <v>7814.56</v>
      </c>
      <c r="QF20" s="9">
        <f t="shared" si="303"/>
        <v>0</v>
      </c>
      <c r="QG20" s="9">
        <f t="shared" si="304"/>
        <v>0</v>
      </c>
      <c r="QH20" s="9">
        <f t="shared" si="305"/>
        <v>133.37350000000001</v>
      </c>
      <c r="QI20" s="9">
        <f t="shared" si="306"/>
        <v>17338.555</v>
      </c>
      <c r="QJ20" s="9">
        <f t="shared" si="307"/>
        <v>133.37350000000001</v>
      </c>
      <c r="QK20" s="9">
        <f t="shared" si="308"/>
        <v>17338.555</v>
      </c>
      <c r="QL20" s="24">
        <f t="shared" si="309"/>
        <v>2344.3680000000008</v>
      </c>
      <c r="QM20" s="24">
        <f t="shared" si="310"/>
        <v>289382.92499999999</v>
      </c>
    </row>
    <row r="21" spans="1:455" s="5" customFormat="1" ht="18.75" customHeight="1" x14ac:dyDescent="0.25">
      <c r="A21" s="7" t="s">
        <v>124</v>
      </c>
      <c r="B21" s="3" t="s">
        <v>3</v>
      </c>
      <c r="C21" s="9">
        <v>600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>
        <v>40</v>
      </c>
      <c r="DT21" s="9"/>
      <c r="DU21" s="9"/>
      <c r="DV21" s="9"/>
      <c r="DW21" s="9"/>
      <c r="DX21" s="9"/>
      <c r="DY21" s="9">
        <f t="shared" si="0"/>
        <v>0</v>
      </c>
      <c r="DZ21" s="9">
        <f t="shared" si="1"/>
        <v>0</v>
      </c>
      <c r="EA21" s="9">
        <f t="shared" si="311"/>
        <v>0</v>
      </c>
      <c r="EB21" s="9">
        <f t="shared" si="2"/>
        <v>0</v>
      </c>
      <c r="EC21" s="9">
        <f t="shared" si="3"/>
        <v>0.04</v>
      </c>
      <c r="ED21" s="9">
        <f t="shared" si="4"/>
        <v>24</v>
      </c>
      <c r="EE21" s="9">
        <f t="shared" si="312"/>
        <v>0.68</v>
      </c>
      <c r="EF21" s="9">
        <f t="shared" si="5"/>
        <v>408.00000000000006</v>
      </c>
      <c r="EG21" s="9">
        <f t="shared" si="313"/>
        <v>0.04</v>
      </c>
      <c r="EH21" s="9">
        <f t="shared" si="314"/>
        <v>24</v>
      </c>
      <c r="EI21" s="7" t="s">
        <v>124</v>
      </c>
      <c r="EJ21" s="9">
        <f t="shared" si="6"/>
        <v>0.68</v>
      </c>
      <c r="EK21" s="9">
        <f t="shared" si="7"/>
        <v>408.00000000000006</v>
      </c>
      <c r="EL21" s="9">
        <f t="shared" si="315"/>
        <v>0</v>
      </c>
      <c r="EM21" s="9">
        <f t="shared" si="316"/>
        <v>0</v>
      </c>
      <c r="EN21" s="9">
        <f t="shared" si="317"/>
        <v>0</v>
      </c>
      <c r="EO21" s="9">
        <f t="shared" si="8"/>
        <v>0</v>
      </c>
      <c r="EP21" s="9">
        <f t="shared" si="318"/>
        <v>0</v>
      </c>
      <c r="EQ21" s="9">
        <f t="shared" si="9"/>
        <v>0</v>
      </c>
      <c r="ER21" s="9">
        <f t="shared" si="10"/>
        <v>24.48</v>
      </c>
      <c r="ES21" s="9">
        <f t="shared" si="11"/>
        <v>14688</v>
      </c>
      <c r="ET21" s="9">
        <f t="shared" si="12"/>
        <v>32.64</v>
      </c>
      <c r="EU21" s="9">
        <f t="shared" si="13"/>
        <v>19584</v>
      </c>
      <c r="EV21" s="9">
        <f t="shared" si="14"/>
        <v>13.600000000000001</v>
      </c>
      <c r="EW21" s="9">
        <f t="shared" si="15"/>
        <v>8160.0000000000009</v>
      </c>
      <c r="EX21" s="9">
        <f t="shared" si="16"/>
        <v>0</v>
      </c>
      <c r="EY21" s="9">
        <f t="shared" si="17"/>
        <v>0</v>
      </c>
      <c r="EZ21" s="9">
        <f t="shared" si="18"/>
        <v>70.72</v>
      </c>
      <c r="FA21" s="9">
        <f t="shared" si="19"/>
        <v>42432</v>
      </c>
      <c r="FB21" s="9">
        <f t="shared" si="20"/>
        <v>70.72</v>
      </c>
      <c r="FC21" s="9">
        <f t="shared" si="21"/>
        <v>42432</v>
      </c>
      <c r="FD21" s="9">
        <f t="shared" si="22"/>
        <v>0</v>
      </c>
      <c r="FE21" s="9">
        <f t="shared" si="23"/>
        <v>0</v>
      </c>
      <c r="FF21" s="9">
        <f t="shared" si="24"/>
        <v>0</v>
      </c>
      <c r="FG21" s="9">
        <f t="shared" si="25"/>
        <v>0</v>
      </c>
      <c r="FH21" s="9">
        <f t="shared" si="26"/>
        <v>0</v>
      </c>
      <c r="FI21" s="9">
        <f t="shared" si="27"/>
        <v>0</v>
      </c>
      <c r="FJ21" s="9">
        <f t="shared" si="28"/>
        <v>2.72</v>
      </c>
      <c r="FK21" s="9">
        <f t="shared" si="29"/>
        <v>1632.0000000000002</v>
      </c>
      <c r="FL21" s="9">
        <f t="shared" si="30"/>
        <v>4.08</v>
      </c>
      <c r="FM21" s="9">
        <f t="shared" si="31"/>
        <v>2448</v>
      </c>
      <c r="FN21" s="9">
        <f t="shared" si="32"/>
        <v>5.44</v>
      </c>
      <c r="FO21" s="9">
        <f t="shared" si="33"/>
        <v>3264.0000000000005</v>
      </c>
      <c r="FP21" s="9">
        <f t="shared" si="34"/>
        <v>0</v>
      </c>
      <c r="FQ21" s="9">
        <f t="shared" si="35"/>
        <v>0</v>
      </c>
      <c r="FR21" s="9">
        <f t="shared" si="36"/>
        <v>10.200000000000001</v>
      </c>
      <c r="FS21" s="9">
        <f t="shared" si="37"/>
        <v>6120.0000000000009</v>
      </c>
      <c r="FT21" s="9">
        <f t="shared" si="38"/>
        <v>10.200000000000001</v>
      </c>
      <c r="FU21" s="9">
        <f t="shared" si="39"/>
        <v>6120.0000000000009</v>
      </c>
      <c r="FV21" s="9">
        <f t="shared" si="40"/>
        <v>0</v>
      </c>
      <c r="FW21" s="9">
        <f t="shared" si="41"/>
        <v>0</v>
      </c>
      <c r="FX21" s="9">
        <f t="shared" si="42"/>
        <v>0</v>
      </c>
      <c r="FY21" s="9">
        <f t="shared" si="43"/>
        <v>0</v>
      </c>
      <c r="FZ21" s="9">
        <f t="shared" si="44"/>
        <v>0</v>
      </c>
      <c r="GA21" s="9">
        <f t="shared" si="45"/>
        <v>0</v>
      </c>
      <c r="GB21" s="9">
        <f t="shared" si="46"/>
        <v>10.88</v>
      </c>
      <c r="GC21" s="9">
        <f t="shared" si="47"/>
        <v>6528.0000000000009</v>
      </c>
      <c r="GD21" s="9">
        <f t="shared" si="48"/>
        <v>10.88</v>
      </c>
      <c r="GE21" s="9">
        <f t="shared" si="49"/>
        <v>6528.0000000000009</v>
      </c>
      <c r="GF21" s="9">
        <f t="shared" si="50"/>
        <v>5.44</v>
      </c>
      <c r="GG21" s="9">
        <f t="shared" si="51"/>
        <v>3264.0000000000005</v>
      </c>
      <c r="GH21" s="9">
        <f t="shared" si="52"/>
        <v>0</v>
      </c>
      <c r="GI21" s="9">
        <f t="shared" si="53"/>
        <v>0</v>
      </c>
      <c r="GJ21" s="130">
        <f t="shared" si="54"/>
        <v>27.200000000000003</v>
      </c>
      <c r="GK21" s="130">
        <f t="shared" si="55"/>
        <v>16320.000000000002</v>
      </c>
      <c r="GL21" s="9">
        <f t="shared" si="56"/>
        <v>27.200000000000003</v>
      </c>
      <c r="GM21" s="9">
        <f t="shared" si="57"/>
        <v>16320.000000000002</v>
      </c>
      <c r="GN21" s="9">
        <f t="shared" si="58"/>
        <v>0</v>
      </c>
      <c r="GO21" s="9">
        <f t="shared" si="59"/>
        <v>0</v>
      </c>
      <c r="GP21" s="9">
        <f t="shared" si="60"/>
        <v>0</v>
      </c>
      <c r="GQ21" s="9">
        <f t="shared" si="61"/>
        <v>0</v>
      </c>
      <c r="GR21" s="9">
        <f t="shared" si="62"/>
        <v>0</v>
      </c>
      <c r="GS21" s="9">
        <f t="shared" si="63"/>
        <v>0</v>
      </c>
      <c r="GT21" s="9">
        <f t="shared" si="64"/>
        <v>8.84</v>
      </c>
      <c r="GU21" s="9">
        <f t="shared" si="65"/>
        <v>5304</v>
      </c>
      <c r="GV21" s="9">
        <f t="shared" si="66"/>
        <v>10.88</v>
      </c>
      <c r="GW21" s="9">
        <f t="shared" si="67"/>
        <v>6528.0000000000009</v>
      </c>
      <c r="GX21" s="9">
        <f t="shared" si="68"/>
        <v>4.7600000000000007</v>
      </c>
      <c r="GY21" s="9">
        <f t="shared" si="69"/>
        <v>2856.0000000000005</v>
      </c>
      <c r="GZ21" s="9">
        <f t="shared" si="70"/>
        <v>0</v>
      </c>
      <c r="HA21" s="9">
        <f t="shared" si="71"/>
        <v>0</v>
      </c>
      <c r="HB21" s="9">
        <f t="shared" si="72"/>
        <v>23.8</v>
      </c>
      <c r="HC21" s="9">
        <f t="shared" si="73"/>
        <v>14280</v>
      </c>
      <c r="HD21" s="9">
        <f t="shared" si="74"/>
        <v>23.8</v>
      </c>
      <c r="HE21" s="9">
        <f t="shared" si="75"/>
        <v>14280</v>
      </c>
      <c r="HF21" s="9">
        <f t="shared" si="76"/>
        <v>0</v>
      </c>
      <c r="HG21" s="9">
        <f t="shared" si="77"/>
        <v>0</v>
      </c>
      <c r="HH21" s="9">
        <f t="shared" si="78"/>
        <v>0</v>
      </c>
      <c r="HI21" s="9">
        <f t="shared" si="79"/>
        <v>0</v>
      </c>
      <c r="HJ21" s="9">
        <f t="shared" si="80"/>
        <v>0</v>
      </c>
      <c r="HK21" s="9">
        <f t="shared" si="81"/>
        <v>0</v>
      </c>
      <c r="HL21" s="9">
        <f t="shared" si="82"/>
        <v>36.720000000000006</v>
      </c>
      <c r="HM21" s="9">
        <f t="shared" si="83"/>
        <v>22032.000000000004</v>
      </c>
      <c r="HN21" s="9">
        <f t="shared" si="84"/>
        <v>21.76</v>
      </c>
      <c r="HO21" s="9">
        <f t="shared" si="85"/>
        <v>13056.000000000002</v>
      </c>
      <c r="HP21" s="9">
        <f t="shared" si="86"/>
        <v>15.64</v>
      </c>
      <c r="HQ21" s="9">
        <f t="shared" si="87"/>
        <v>9384</v>
      </c>
      <c r="HR21" s="9">
        <f t="shared" si="88"/>
        <v>0</v>
      </c>
      <c r="HS21" s="9">
        <f t="shared" si="89"/>
        <v>0</v>
      </c>
      <c r="HT21" s="9">
        <f t="shared" si="90"/>
        <v>73.440000000000012</v>
      </c>
      <c r="HU21" s="9">
        <f t="shared" si="91"/>
        <v>44064.000000000007</v>
      </c>
      <c r="HV21" s="9">
        <f t="shared" si="92"/>
        <v>73.440000000000012</v>
      </c>
      <c r="HW21" s="9">
        <f t="shared" si="93"/>
        <v>44064.000000000007</v>
      </c>
      <c r="HX21" s="9">
        <f t="shared" si="325"/>
        <v>0</v>
      </c>
      <c r="HY21" s="9">
        <f t="shared" si="94"/>
        <v>0</v>
      </c>
      <c r="HZ21" s="9">
        <f t="shared" si="95"/>
        <v>0</v>
      </c>
      <c r="IA21" s="9">
        <f t="shared" si="96"/>
        <v>0</v>
      </c>
      <c r="IB21" s="9">
        <f t="shared" si="97"/>
        <v>0</v>
      </c>
      <c r="IC21" s="9">
        <f t="shared" si="98"/>
        <v>0</v>
      </c>
      <c r="ID21" s="9">
        <f t="shared" si="99"/>
        <v>7.48</v>
      </c>
      <c r="IE21" s="9">
        <f t="shared" si="100"/>
        <v>4488</v>
      </c>
      <c r="IF21" s="9">
        <f t="shared" si="101"/>
        <v>6.12</v>
      </c>
      <c r="IG21" s="9">
        <f t="shared" si="102"/>
        <v>3672</v>
      </c>
      <c r="IH21" s="9">
        <f t="shared" si="103"/>
        <v>5.44</v>
      </c>
      <c r="II21" s="9">
        <f t="shared" si="104"/>
        <v>3264.0000000000005</v>
      </c>
      <c r="IJ21" s="9">
        <f t="shared" si="105"/>
        <v>0</v>
      </c>
      <c r="IK21" s="9">
        <f t="shared" si="106"/>
        <v>0</v>
      </c>
      <c r="IL21" s="9">
        <f t="shared" si="107"/>
        <v>18.360000000000003</v>
      </c>
      <c r="IM21" s="9">
        <f t="shared" si="108"/>
        <v>11016.000000000002</v>
      </c>
      <c r="IN21" s="9">
        <f t="shared" si="109"/>
        <v>18.360000000000003</v>
      </c>
      <c r="IO21" s="9">
        <f t="shared" si="110"/>
        <v>11016.000000000002</v>
      </c>
      <c r="IP21" s="9">
        <f t="shared" si="111"/>
        <v>0</v>
      </c>
      <c r="IQ21" s="9">
        <f t="shared" si="112"/>
        <v>0</v>
      </c>
      <c r="IR21" s="9">
        <f t="shared" si="113"/>
        <v>0</v>
      </c>
      <c r="IS21" s="9">
        <f t="shared" si="114"/>
        <v>0</v>
      </c>
      <c r="IT21" s="9">
        <f t="shared" si="115"/>
        <v>0</v>
      </c>
      <c r="IU21" s="9">
        <f t="shared" si="116"/>
        <v>0</v>
      </c>
      <c r="IV21" s="9">
        <f t="shared" si="117"/>
        <v>18.360000000000003</v>
      </c>
      <c r="IW21" s="9">
        <f t="shared" si="118"/>
        <v>11016.000000000002</v>
      </c>
      <c r="IX21" s="9">
        <f t="shared" si="119"/>
        <v>14.96</v>
      </c>
      <c r="IY21" s="9">
        <f t="shared" si="120"/>
        <v>8976</v>
      </c>
      <c r="IZ21" s="9">
        <f t="shared" si="121"/>
        <v>10.200000000000001</v>
      </c>
      <c r="JA21" s="9">
        <f t="shared" si="122"/>
        <v>6120.0000000000009</v>
      </c>
      <c r="JB21" s="9">
        <f t="shared" si="123"/>
        <v>0</v>
      </c>
      <c r="JC21" s="9">
        <f t="shared" si="124"/>
        <v>0</v>
      </c>
      <c r="JD21" s="9">
        <f t="shared" si="125"/>
        <v>42.84</v>
      </c>
      <c r="JE21" s="9">
        <f t="shared" si="126"/>
        <v>25704.000000000004</v>
      </c>
      <c r="JF21" s="9">
        <f t="shared" si="127"/>
        <v>42.84</v>
      </c>
      <c r="JG21" s="9">
        <f t="shared" si="128"/>
        <v>25704.000000000004</v>
      </c>
      <c r="JH21" s="9">
        <f t="shared" si="129"/>
        <v>0</v>
      </c>
      <c r="JI21" s="9">
        <f t="shared" si="130"/>
        <v>0</v>
      </c>
      <c r="JJ21" s="9">
        <f t="shared" si="131"/>
        <v>0</v>
      </c>
      <c r="JK21" s="9">
        <f t="shared" si="132"/>
        <v>0</v>
      </c>
      <c r="JL21" s="9">
        <f t="shared" si="133"/>
        <v>0</v>
      </c>
      <c r="JM21" s="9">
        <f t="shared" si="134"/>
        <v>0</v>
      </c>
      <c r="JN21" s="9">
        <f t="shared" si="135"/>
        <v>0</v>
      </c>
      <c r="JO21" s="9">
        <f t="shared" si="136"/>
        <v>0</v>
      </c>
      <c r="JP21" s="9">
        <f t="shared" si="137"/>
        <v>16.32</v>
      </c>
      <c r="JQ21" s="9">
        <f t="shared" si="138"/>
        <v>9792</v>
      </c>
      <c r="JR21" s="9">
        <f t="shared" si="139"/>
        <v>5.44</v>
      </c>
      <c r="JS21" s="9">
        <f t="shared" si="140"/>
        <v>3264.0000000000005</v>
      </c>
      <c r="JT21" s="9">
        <f t="shared" si="141"/>
        <v>0</v>
      </c>
      <c r="JU21" s="9">
        <f t="shared" si="142"/>
        <v>0</v>
      </c>
      <c r="JV21" s="9">
        <f t="shared" si="143"/>
        <v>38.080000000000005</v>
      </c>
      <c r="JW21" s="9">
        <f t="shared" si="144"/>
        <v>22848.000000000004</v>
      </c>
      <c r="JX21" s="9">
        <f t="shared" si="145"/>
        <v>38.080000000000005</v>
      </c>
      <c r="JY21" s="9">
        <f t="shared" si="146"/>
        <v>22848.000000000004</v>
      </c>
      <c r="JZ21" s="9">
        <f t="shared" si="147"/>
        <v>0</v>
      </c>
      <c r="KA21" s="9">
        <f t="shared" si="148"/>
        <v>0</v>
      </c>
      <c r="KB21" s="9">
        <f t="shared" si="149"/>
        <v>0</v>
      </c>
      <c r="KC21" s="9">
        <f t="shared" si="150"/>
        <v>0</v>
      </c>
      <c r="KD21" s="9">
        <f t="shared" si="151"/>
        <v>0</v>
      </c>
      <c r="KE21" s="9">
        <f t="shared" si="152"/>
        <v>0</v>
      </c>
      <c r="KF21" s="9">
        <f t="shared" si="153"/>
        <v>8.84</v>
      </c>
      <c r="KG21" s="9">
        <f t="shared" si="154"/>
        <v>5304</v>
      </c>
      <c r="KH21" s="9">
        <f t="shared" si="155"/>
        <v>5.44</v>
      </c>
      <c r="KI21" s="9">
        <f t="shared" si="156"/>
        <v>3264.0000000000005</v>
      </c>
      <c r="KJ21" s="9">
        <f t="shared" si="157"/>
        <v>3.4000000000000004</v>
      </c>
      <c r="KK21" s="9">
        <f t="shared" si="158"/>
        <v>2040.0000000000002</v>
      </c>
      <c r="KL21" s="9">
        <f t="shared" si="159"/>
        <v>0</v>
      </c>
      <c r="KM21" s="9">
        <f t="shared" si="160"/>
        <v>0</v>
      </c>
      <c r="KN21" s="9">
        <f t="shared" si="161"/>
        <v>17.68</v>
      </c>
      <c r="KO21" s="9">
        <f t="shared" si="162"/>
        <v>10608</v>
      </c>
      <c r="KP21" s="9">
        <f t="shared" si="163"/>
        <v>17.68</v>
      </c>
      <c r="KQ21" s="9">
        <f t="shared" si="164"/>
        <v>10608</v>
      </c>
      <c r="KR21" s="9">
        <f t="shared" si="165"/>
        <v>0</v>
      </c>
      <c r="KS21" s="9">
        <f t="shared" si="166"/>
        <v>0</v>
      </c>
      <c r="KT21" s="9">
        <f t="shared" si="167"/>
        <v>0</v>
      </c>
      <c r="KU21" s="9">
        <f t="shared" si="168"/>
        <v>0</v>
      </c>
      <c r="KV21" s="9">
        <f t="shared" si="169"/>
        <v>0</v>
      </c>
      <c r="KW21" s="9">
        <f t="shared" si="170"/>
        <v>0</v>
      </c>
      <c r="KX21" s="9">
        <f t="shared" si="171"/>
        <v>6.8000000000000007</v>
      </c>
      <c r="KY21" s="9">
        <f t="shared" si="172"/>
        <v>4080.0000000000005</v>
      </c>
      <c r="KZ21" s="9">
        <f t="shared" si="173"/>
        <v>9.5200000000000014</v>
      </c>
      <c r="LA21" s="9">
        <f t="shared" si="174"/>
        <v>5712.0000000000009</v>
      </c>
      <c r="LB21" s="9">
        <f t="shared" si="175"/>
        <v>4.08</v>
      </c>
      <c r="LC21" s="9">
        <f t="shared" si="176"/>
        <v>2448</v>
      </c>
      <c r="LD21" s="9">
        <f t="shared" si="177"/>
        <v>0</v>
      </c>
      <c r="LE21" s="9">
        <f t="shared" si="178"/>
        <v>0</v>
      </c>
      <c r="LF21" s="9">
        <f t="shared" si="179"/>
        <v>19.720000000000002</v>
      </c>
      <c r="LG21" s="9">
        <f t="shared" si="180"/>
        <v>11832.000000000002</v>
      </c>
      <c r="LH21" s="9">
        <f t="shared" si="181"/>
        <v>19.720000000000002</v>
      </c>
      <c r="LI21" s="9">
        <f t="shared" si="319"/>
        <v>11832.000000000002</v>
      </c>
      <c r="LJ21" s="9">
        <f t="shared" si="182"/>
        <v>0</v>
      </c>
      <c r="LK21" s="9">
        <f t="shared" si="183"/>
        <v>0</v>
      </c>
      <c r="LL21" s="9">
        <f t="shared" si="184"/>
        <v>0</v>
      </c>
      <c r="LM21" s="9">
        <f t="shared" si="185"/>
        <v>0</v>
      </c>
      <c r="LN21" s="9">
        <f t="shared" si="186"/>
        <v>0</v>
      </c>
      <c r="LO21" s="9">
        <f t="shared" si="187"/>
        <v>0</v>
      </c>
      <c r="LP21" s="9">
        <f t="shared" si="188"/>
        <v>19.040000000000003</v>
      </c>
      <c r="LQ21" s="9">
        <f t="shared" si="189"/>
        <v>11424.000000000002</v>
      </c>
      <c r="LR21" s="9">
        <f t="shared" si="190"/>
        <v>28.560000000000002</v>
      </c>
      <c r="LS21" s="9">
        <f t="shared" si="191"/>
        <v>17136</v>
      </c>
      <c r="LT21" s="9">
        <f t="shared" si="192"/>
        <v>2.72</v>
      </c>
      <c r="LU21" s="9">
        <f t="shared" si="193"/>
        <v>1632.0000000000002</v>
      </c>
      <c r="LV21" s="9">
        <f t="shared" si="194"/>
        <v>0</v>
      </c>
      <c r="LW21" s="9">
        <f t="shared" si="195"/>
        <v>0</v>
      </c>
      <c r="LX21" s="9">
        <f t="shared" si="196"/>
        <v>50.32</v>
      </c>
      <c r="LY21" s="9">
        <f t="shared" si="197"/>
        <v>30192</v>
      </c>
      <c r="LZ21" s="9">
        <f t="shared" si="198"/>
        <v>50.32</v>
      </c>
      <c r="MA21" s="9">
        <f t="shared" si="199"/>
        <v>30192</v>
      </c>
      <c r="MB21" s="9">
        <f t="shared" si="200"/>
        <v>0</v>
      </c>
      <c r="MC21" s="9">
        <f t="shared" si="201"/>
        <v>0</v>
      </c>
      <c r="MD21" s="9">
        <f t="shared" si="202"/>
        <v>0</v>
      </c>
      <c r="ME21" s="9">
        <f t="shared" si="203"/>
        <v>0</v>
      </c>
      <c r="MF21" s="9">
        <f t="shared" si="204"/>
        <v>0</v>
      </c>
      <c r="MG21" s="9">
        <f t="shared" si="205"/>
        <v>0</v>
      </c>
      <c r="MH21" s="9">
        <f t="shared" si="206"/>
        <v>40.800000000000004</v>
      </c>
      <c r="MI21" s="9">
        <f t="shared" si="207"/>
        <v>24480.000000000004</v>
      </c>
      <c r="MJ21" s="9">
        <f t="shared" si="208"/>
        <v>49.64</v>
      </c>
      <c r="MK21" s="9">
        <f t="shared" si="209"/>
        <v>29784</v>
      </c>
      <c r="ML21" s="9">
        <f t="shared" si="210"/>
        <v>16.32</v>
      </c>
      <c r="MM21" s="9">
        <f t="shared" si="211"/>
        <v>9792</v>
      </c>
      <c r="MN21" s="9">
        <f t="shared" si="212"/>
        <v>0</v>
      </c>
      <c r="MO21" s="9">
        <f t="shared" si="213"/>
        <v>0</v>
      </c>
      <c r="MP21" s="9">
        <f t="shared" si="214"/>
        <v>106.08000000000001</v>
      </c>
      <c r="MQ21" s="9">
        <f t="shared" si="215"/>
        <v>63648.000000000007</v>
      </c>
      <c r="MR21" s="9">
        <f t="shared" si="216"/>
        <v>106.08000000000001</v>
      </c>
      <c r="MS21" s="9">
        <f t="shared" si="320"/>
        <v>63648.000000000007</v>
      </c>
      <c r="MT21" s="9">
        <f t="shared" si="217"/>
        <v>0</v>
      </c>
      <c r="MU21" s="9">
        <f t="shared" si="218"/>
        <v>0</v>
      </c>
      <c r="MV21" s="9">
        <f t="shared" si="219"/>
        <v>0</v>
      </c>
      <c r="MW21" s="9">
        <f t="shared" si="220"/>
        <v>0</v>
      </c>
      <c r="MX21" s="9">
        <f t="shared" si="221"/>
        <v>0</v>
      </c>
      <c r="MY21" s="9">
        <f t="shared" si="222"/>
        <v>0</v>
      </c>
      <c r="MZ21" s="9">
        <f t="shared" si="223"/>
        <v>29.240000000000002</v>
      </c>
      <c r="NA21" s="9">
        <f t="shared" si="224"/>
        <v>17544</v>
      </c>
      <c r="NB21" s="9">
        <f t="shared" si="225"/>
        <v>27.200000000000003</v>
      </c>
      <c r="NC21" s="9">
        <f t="shared" si="226"/>
        <v>16320.000000000002</v>
      </c>
      <c r="ND21" s="9">
        <f t="shared" si="227"/>
        <v>10.200000000000001</v>
      </c>
      <c r="NE21" s="9">
        <f t="shared" si="228"/>
        <v>6120.0000000000009</v>
      </c>
      <c r="NF21" s="9">
        <f t="shared" si="229"/>
        <v>0</v>
      </c>
      <c r="NG21" s="9">
        <f t="shared" si="230"/>
        <v>0</v>
      </c>
      <c r="NH21" s="9">
        <f t="shared" si="231"/>
        <v>65.28</v>
      </c>
      <c r="NI21" s="9">
        <f t="shared" si="232"/>
        <v>39168</v>
      </c>
      <c r="NJ21" s="9">
        <f t="shared" si="233"/>
        <v>65.28</v>
      </c>
      <c r="NK21" s="9">
        <f t="shared" si="234"/>
        <v>39168</v>
      </c>
      <c r="NL21" s="9">
        <f t="shared" si="235"/>
        <v>0</v>
      </c>
      <c r="NM21" s="9">
        <f t="shared" si="236"/>
        <v>0</v>
      </c>
      <c r="NN21" s="9">
        <f t="shared" si="237"/>
        <v>0</v>
      </c>
      <c r="NO21" s="9">
        <f t="shared" si="238"/>
        <v>0</v>
      </c>
      <c r="NP21" s="9">
        <f t="shared" si="239"/>
        <v>0</v>
      </c>
      <c r="NQ21" s="9">
        <f t="shared" si="240"/>
        <v>0</v>
      </c>
      <c r="NR21" s="9">
        <f t="shared" si="241"/>
        <v>29.92</v>
      </c>
      <c r="NS21" s="9">
        <f t="shared" si="242"/>
        <v>17952</v>
      </c>
      <c r="NT21" s="9">
        <f t="shared" si="243"/>
        <v>32.64</v>
      </c>
      <c r="NU21" s="9">
        <f t="shared" si="244"/>
        <v>19584</v>
      </c>
      <c r="NV21" s="9">
        <f t="shared" si="245"/>
        <v>14.96</v>
      </c>
      <c r="NW21" s="9">
        <f t="shared" si="246"/>
        <v>8976</v>
      </c>
      <c r="NX21" s="9">
        <f t="shared" si="247"/>
        <v>0</v>
      </c>
      <c r="NY21" s="9">
        <f t="shared" si="248"/>
        <v>0</v>
      </c>
      <c r="NZ21" s="9">
        <f t="shared" si="249"/>
        <v>76.160000000000011</v>
      </c>
      <c r="OA21" s="9">
        <f t="shared" si="250"/>
        <v>45696.000000000007</v>
      </c>
      <c r="OB21" s="9">
        <f t="shared" si="251"/>
        <v>76.160000000000011</v>
      </c>
      <c r="OC21" s="9">
        <f t="shared" si="321"/>
        <v>45696.000000000007</v>
      </c>
      <c r="OD21" s="9">
        <f t="shared" si="252"/>
        <v>0</v>
      </c>
      <c r="OE21" s="9">
        <f t="shared" si="253"/>
        <v>0</v>
      </c>
      <c r="OF21" s="9">
        <f t="shared" si="254"/>
        <v>0</v>
      </c>
      <c r="OG21" s="9">
        <f t="shared" si="255"/>
        <v>0</v>
      </c>
      <c r="OH21" s="9">
        <f t="shared" si="256"/>
        <v>0</v>
      </c>
      <c r="OI21" s="9">
        <f t="shared" si="257"/>
        <v>0</v>
      </c>
      <c r="OJ21" s="9">
        <f t="shared" si="258"/>
        <v>9.5200000000000014</v>
      </c>
      <c r="OK21" s="9">
        <f t="shared" si="259"/>
        <v>5712.0000000000009</v>
      </c>
      <c r="OL21" s="9">
        <f t="shared" si="260"/>
        <v>8.16</v>
      </c>
      <c r="OM21" s="9">
        <f t="shared" si="261"/>
        <v>4896</v>
      </c>
      <c r="ON21" s="9">
        <f t="shared" si="262"/>
        <v>4.08</v>
      </c>
      <c r="OO21" s="9">
        <f t="shared" si="263"/>
        <v>2448</v>
      </c>
      <c r="OP21" s="9">
        <f t="shared" si="264"/>
        <v>0</v>
      </c>
      <c r="OQ21" s="9">
        <f t="shared" si="265"/>
        <v>0</v>
      </c>
      <c r="OR21" s="9">
        <f t="shared" si="266"/>
        <v>21.76</v>
      </c>
      <c r="OS21" s="9">
        <f t="shared" si="267"/>
        <v>13056.000000000002</v>
      </c>
      <c r="OT21" s="9">
        <f t="shared" si="322"/>
        <v>21.76</v>
      </c>
      <c r="OU21" s="9">
        <f t="shared" si="268"/>
        <v>13056.000000000002</v>
      </c>
      <c r="OV21" s="9">
        <f t="shared" si="269"/>
        <v>0</v>
      </c>
      <c r="OW21" s="9">
        <f t="shared" si="270"/>
        <v>0</v>
      </c>
      <c r="OX21" s="9">
        <f t="shared" si="271"/>
        <v>0</v>
      </c>
      <c r="OY21" s="9">
        <f t="shared" si="272"/>
        <v>0</v>
      </c>
      <c r="OZ21" s="9">
        <f t="shared" si="273"/>
        <v>0</v>
      </c>
      <c r="PA21" s="9">
        <f t="shared" si="274"/>
        <v>0</v>
      </c>
      <c r="PB21" s="9">
        <f t="shared" si="275"/>
        <v>31.28</v>
      </c>
      <c r="PC21" s="9">
        <f t="shared" si="276"/>
        <v>18768</v>
      </c>
      <c r="PD21" s="9">
        <f t="shared" si="277"/>
        <v>19.040000000000003</v>
      </c>
      <c r="PE21" s="9">
        <f t="shared" si="278"/>
        <v>11424.000000000002</v>
      </c>
      <c r="PF21" s="9">
        <f t="shared" si="279"/>
        <v>24.48</v>
      </c>
      <c r="PG21" s="9">
        <f t="shared" si="280"/>
        <v>14688</v>
      </c>
      <c r="PH21" s="9">
        <f t="shared" si="281"/>
        <v>0</v>
      </c>
      <c r="PI21" s="9">
        <f t="shared" si="282"/>
        <v>0</v>
      </c>
      <c r="PJ21" s="9">
        <f t="shared" si="283"/>
        <v>74.12</v>
      </c>
      <c r="PK21" s="9">
        <f t="shared" si="284"/>
        <v>44472</v>
      </c>
      <c r="PL21" s="9">
        <f t="shared" si="285"/>
        <v>74.12</v>
      </c>
      <c r="PM21" s="9">
        <f t="shared" si="323"/>
        <v>44472</v>
      </c>
      <c r="PN21" s="9">
        <f t="shared" si="286"/>
        <v>0</v>
      </c>
      <c r="PO21" s="9">
        <f t="shared" si="287"/>
        <v>0</v>
      </c>
      <c r="PP21" s="9">
        <f t="shared" si="288"/>
        <v>0</v>
      </c>
      <c r="PQ21" s="9">
        <f t="shared" si="289"/>
        <v>0</v>
      </c>
      <c r="PR21" s="9">
        <f t="shared" si="290"/>
        <v>0</v>
      </c>
      <c r="PS21" s="9">
        <f t="shared" si="291"/>
        <v>0</v>
      </c>
      <c r="PT21" s="9">
        <f t="shared" si="292"/>
        <v>8.84</v>
      </c>
      <c r="PU21" s="9">
        <f t="shared" si="293"/>
        <v>5304</v>
      </c>
      <c r="PV21" s="9">
        <f t="shared" si="294"/>
        <v>8.84</v>
      </c>
      <c r="PW21" s="9">
        <f t="shared" si="295"/>
        <v>5304</v>
      </c>
      <c r="PX21" s="9">
        <f t="shared" si="296"/>
        <v>4.08</v>
      </c>
      <c r="PY21" s="9">
        <f t="shared" si="297"/>
        <v>2448</v>
      </c>
      <c r="PZ21" s="9">
        <f t="shared" si="298"/>
        <v>0</v>
      </c>
      <c r="QA21" s="9">
        <f t="shared" si="299"/>
        <v>0</v>
      </c>
      <c r="QB21" s="9">
        <f t="shared" si="300"/>
        <v>21.76</v>
      </c>
      <c r="QC21" s="9">
        <f t="shared" si="301"/>
        <v>13056.000000000002</v>
      </c>
      <c r="QD21" s="9">
        <f t="shared" si="302"/>
        <v>21.76</v>
      </c>
      <c r="QE21" s="9">
        <f t="shared" si="324"/>
        <v>13056.000000000002</v>
      </c>
      <c r="QF21" s="9">
        <f t="shared" si="303"/>
        <v>0</v>
      </c>
      <c r="QG21" s="9">
        <f t="shared" si="304"/>
        <v>0</v>
      </c>
      <c r="QH21" s="9">
        <f t="shared" si="305"/>
        <v>48.28</v>
      </c>
      <c r="QI21" s="9">
        <f t="shared" si="306"/>
        <v>28968</v>
      </c>
      <c r="QJ21" s="9">
        <f t="shared" si="307"/>
        <v>48.28</v>
      </c>
      <c r="QK21" s="9">
        <f t="shared" si="308"/>
        <v>28968</v>
      </c>
      <c r="QL21" s="24">
        <f t="shared" si="309"/>
        <v>848.64</v>
      </c>
      <c r="QM21" s="24">
        <f t="shared" si="310"/>
        <v>483480</v>
      </c>
    </row>
    <row r="22" spans="1:455" s="5" customFormat="1" ht="18.75" customHeight="1" x14ac:dyDescent="0.25">
      <c r="A22" s="7" t="s">
        <v>10</v>
      </c>
      <c r="B22" s="3" t="s">
        <v>3</v>
      </c>
      <c r="C22" s="9">
        <v>60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>
        <v>20</v>
      </c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>
        <v>20</v>
      </c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>
        <f t="shared" si="0"/>
        <v>0</v>
      </c>
      <c r="DZ22" s="9">
        <f t="shared" si="1"/>
        <v>0</v>
      </c>
      <c r="EA22" s="9">
        <f t="shared" si="311"/>
        <v>0</v>
      </c>
      <c r="EB22" s="9">
        <f t="shared" si="2"/>
        <v>0</v>
      </c>
      <c r="EC22" s="9">
        <f t="shared" si="3"/>
        <v>0.04</v>
      </c>
      <c r="ED22" s="9">
        <f t="shared" si="4"/>
        <v>2.4</v>
      </c>
      <c r="EE22" s="9">
        <f t="shared" si="312"/>
        <v>0.68</v>
      </c>
      <c r="EF22" s="9">
        <f t="shared" si="5"/>
        <v>40.800000000000004</v>
      </c>
      <c r="EG22" s="9">
        <f t="shared" si="313"/>
        <v>0.04</v>
      </c>
      <c r="EH22" s="9">
        <f t="shared" si="314"/>
        <v>2.4</v>
      </c>
      <c r="EI22" s="7" t="s">
        <v>10</v>
      </c>
      <c r="EJ22" s="9">
        <f t="shared" si="6"/>
        <v>0.68</v>
      </c>
      <c r="EK22" s="9">
        <f t="shared" si="7"/>
        <v>40.800000000000004</v>
      </c>
      <c r="EL22" s="9">
        <f t="shared" si="315"/>
        <v>0</v>
      </c>
      <c r="EM22" s="9">
        <f t="shared" si="316"/>
        <v>0</v>
      </c>
      <c r="EN22" s="9">
        <f t="shared" si="317"/>
        <v>0</v>
      </c>
      <c r="EO22" s="9">
        <f t="shared" si="8"/>
        <v>0</v>
      </c>
      <c r="EP22" s="9">
        <f t="shared" si="318"/>
        <v>0</v>
      </c>
      <c r="EQ22" s="9">
        <f t="shared" si="9"/>
        <v>0</v>
      </c>
      <c r="ER22" s="9">
        <f t="shared" si="10"/>
        <v>24.48</v>
      </c>
      <c r="ES22" s="9">
        <f t="shared" si="11"/>
        <v>1468.8</v>
      </c>
      <c r="ET22" s="9">
        <f t="shared" si="12"/>
        <v>32.64</v>
      </c>
      <c r="EU22" s="9">
        <f t="shared" si="13"/>
        <v>1958.4</v>
      </c>
      <c r="EV22" s="9">
        <f t="shared" si="14"/>
        <v>13.600000000000001</v>
      </c>
      <c r="EW22" s="9">
        <f t="shared" si="15"/>
        <v>816.00000000000011</v>
      </c>
      <c r="EX22" s="9">
        <f t="shared" si="16"/>
        <v>0</v>
      </c>
      <c r="EY22" s="9">
        <f t="shared" si="17"/>
        <v>0</v>
      </c>
      <c r="EZ22" s="9">
        <f t="shared" si="18"/>
        <v>70.72</v>
      </c>
      <c r="FA22" s="9">
        <f t="shared" si="19"/>
        <v>4243.2</v>
      </c>
      <c r="FB22" s="9">
        <f t="shared" si="20"/>
        <v>70.72</v>
      </c>
      <c r="FC22" s="9">
        <f t="shared" si="21"/>
        <v>4243.2</v>
      </c>
      <c r="FD22" s="9">
        <f t="shared" si="22"/>
        <v>0</v>
      </c>
      <c r="FE22" s="9">
        <f t="shared" si="23"/>
        <v>0</v>
      </c>
      <c r="FF22" s="9">
        <f t="shared" si="24"/>
        <v>0</v>
      </c>
      <c r="FG22" s="9">
        <f t="shared" si="25"/>
        <v>0</v>
      </c>
      <c r="FH22" s="9">
        <f t="shared" si="26"/>
        <v>0</v>
      </c>
      <c r="FI22" s="9">
        <f t="shared" si="27"/>
        <v>0</v>
      </c>
      <c r="FJ22" s="9">
        <f t="shared" si="28"/>
        <v>2.72</v>
      </c>
      <c r="FK22" s="9">
        <f t="shared" si="29"/>
        <v>163.20000000000002</v>
      </c>
      <c r="FL22" s="9">
        <f t="shared" si="30"/>
        <v>4.08</v>
      </c>
      <c r="FM22" s="9">
        <f t="shared" si="31"/>
        <v>244.8</v>
      </c>
      <c r="FN22" s="9">
        <f t="shared" si="32"/>
        <v>5.44</v>
      </c>
      <c r="FO22" s="9">
        <f t="shared" si="33"/>
        <v>326.40000000000003</v>
      </c>
      <c r="FP22" s="9">
        <f t="shared" si="34"/>
        <v>0</v>
      </c>
      <c r="FQ22" s="9">
        <f t="shared" si="35"/>
        <v>0</v>
      </c>
      <c r="FR22" s="9">
        <f t="shared" si="36"/>
        <v>10.200000000000001</v>
      </c>
      <c r="FS22" s="9">
        <f t="shared" si="37"/>
        <v>612.00000000000011</v>
      </c>
      <c r="FT22" s="9">
        <f t="shared" si="38"/>
        <v>10.200000000000001</v>
      </c>
      <c r="FU22" s="9">
        <f t="shared" si="39"/>
        <v>612.00000000000011</v>
      </c>
      <c r="FV22" s="9">
        <f t="shared" si="40"/>
        <v>0</v>
      </c>
      <c r="FW22" s="9">
        <f t="shared" si="41"/>
        <v>0</v>
      </c>
      <c r="FX22" s="9">
        <f t="shared" si="42"/>
        <v>0</v>
      </c>
      <c r="FY22" s="9">
        <f t="shared" si="43"/>
        <v>0</v>
      </c>
      <c r="FZ22" s="9">
        <f t="shared" si="44"/>
        <v>0</v>
      </c>
      <c r="GA22" s="9">
        <f t="shared" si="45"/>
        <v>0</v>
      </c>
      <c r="GB22" s="9">
        <f t="shared" si="46"/>
        <v>10.88</v>
      </c>
      <c r="GC22" s="9">
        <f t="shared" si="47"/>
        <v>652.80000000000007</v>
      </c>
      <c r="GD22" s="9">
        <f t="shared" si="48"/>
        <v>10.88</v>
      </c>
      <c r="GE22" s="9">
        <f t="shared" si="49"/>
        <v>652.80000000000007</v>
      </c>
      <c r="GF22" s="9">
        <f t="shared" si="50"/>
        <v>5.44</v>
      </c>
      <c r="GG22" s="9">
        <f t="shared" si="51"/>
        <v>326.40000000000003</v>
      </c>
      <c r="GH22" s="9">
        <f t="shared" si="52"/>
        <v>0</v>
      </c>
      <c r="GI22" s="9">
        <f t="shared" si="53"/>
        <v>0</v>
      </c>
      <c r="GJ22" s="130">
        <f t="shared" si="54"/>
        <v>27.200000000000003</v>
      </c>
      <c r="GK22" s="130">
        <f t="shared" si="55"/>
        <v>1632.0000000000002</v>
      </c>
      <c r="GL22" s="9">
        <f t="shared" si="56"/>
        <v>27.200000000000003</v>
      </c>
      <c r="GM22" s="9">
        <f t="shared" si="57"/>
        <v>1632.0000000000002</v>
      </c>
      <c r="GN22" s="9">
        <f t="shared" si="58"/>
        <v>0</v>
      </c>
      <c r="GO22" s="9">
        <f t="shared" si="59"/>
        <v>0</v>
      </c>
      <c r="GP22" s="9">
        <f t="shared" si="60"/>
        <v>0</v>
      </c>
      <c r="GQ22" s="9">
        <f t="shared" si="61"/>
        <v>0</v>
      </c>
      <c r="GR22" s="9">
        <f t="shared" si="62"/>
        <v>0</v>
      </c>
      <c r="GS22" s="9">
        <f t="shared" si="63"/>
        <v>0</v>
      </c>
      <c r="GT22" s="9">
        <f t="shared" si="64"/>
        <v>8.84</v>
      </c>
      <c r="GU22" s="9">
        <f t="shared" si="65"/>
        <v>530.4</v>
      </c>
      <c r="GV22" s="9">
        <f t="shared" si="66"/>
        <v>10.88</v>
      </c>
      <c r="GW22" s="9">
        <f t="shared" si="67"/>
        <v>652.80000000000007</v>
      </c>
      <c r="GX22" s="9">
        <f t="shared" si="68"/>
        <v>4.7600000000000007</v>
      </c>
      <c r="GY22" s="9">
        <f t="shared" si="69"/>
        <v>285.60000000000002</v>
      </c>
      <c r="GZ22" s="9">
        <f t="shared" si="70"/>
        <v>0</v>
      </c>
      <c r="HA22" s="9">
        <f t="shared" si="71"/>
        <v>0</v>
      </c>
      <c r="HB22" s="9">
        <f t="shared" si="72"/>
        <v>23.8</v>
      </c>
      <c r="HC22" s="9">
        <f t="shared" si="73"/>
        <v>1428</v>
      </c>
      <c r="HD22" s="9">
        <f t="shared" si="74"/>
        <v>23.8</v>
      </c>
      <c r="HE22" s="9">
        <f t="shared" si="75"/>
        <v>1428</v>
      </c>
      <c r="HF22" s="9">
        <f t="shared" si="76"/>
        <v>0</v>
      </c>
      <c r="HG22" s="9">
        <f t="shared" si="77"/>
        <v>0</v>
      </c>
      <c r="HH22" s="9">
        <f t="shared" si="78"/>
        <v>0</v>
      </c>
      <c r="HI22" s="9">
        <f t="shared" si="79"/>
        <v>0</v>
      </c>
      <c r="HJ22" s="9">
        <f t="shared" si="80"/>
        <v>0</v>
      </c>
      <c r="HK22" s="9">
        <f t="shared" si="81"/>
        <v>0</v>
      </c>
      <c r="HL22" s="9">
        <f t="shared" si="82"/>
        <v>36.720000000000006</v>
      </c>
      <c r="HM22" s="9">
        <f t="shared" si="83"/>
        <v>2203.2000000000003</v>
      </c>
      <c r="HN22" s="9">
        <f t="shared" si="84"/>
        <v>21.76</v>
      </c>
      <c r="HO22" s="9">
        <f t="shared" si="85"/>
        <v>1305.6000000000001</v>
      </c>
      <c r="HP22" s="9">
        <f t="shared" si="86"/>
        <v>15.64</v>
      </c>
      <c r="HQ22" s="9">
        <f t="shared" si="87"/>
        <v>938.40000000000009</v>
      </c>
      <c r="HR22" s="9">
        <f t="shared" si="88"/>
        <v>0</v>
      </c>
      <c r="HS22" s="9">
        <f t="shared" si="89"/>
        <v>0</v>
      </c>
      <c r="HT22" s="9">
        <f t="shared" si="90"/>
        <v>73.440000000000012</v>
      </c>
      <c r="HU22" s="9">
        <f t="shared" si="91"/>
        <v>4406.4000000000005</v>
      </c>
      <c r="HV22" s="9">
        <f t="shared" si="92"/>
        <v>73.440000000000012</v>
      </c>
      <c r="HW22" s="9">
        <f t="shared" si="93"/>
        <v>4406.4000000000005</v>
      </c>
      <c r="HX22" s="9">
        <f t="shared" si="325"/>
        <v>0</v>
      </c>
      <c r="HY22" s="9">
        <f t="shared" si="94"/>
        <v>0</v>
      </c>
      <c r="HZ22" s="9">
        <f t="shared" si="95"/>
        <v>0</v>
      </c>
      <c r="IA22" s="9">
        <f t="shared" si="96"/>
        <v>0</v>
      </c>
      <c r="IB22" s="9">
        <f t="shared" si="97"/>
        <v>0</v>
      </c>
      <c r="IC22" s="9">
        <f t="shared" si="98"/>
        <v>0</v>
      </c>
      <c r="ID22" s="9">
        <f t="shared" si="99"/>
        <v>7.48</v>
      </c>
      <c r="IE22" s="9">
        <f t="shared" si="100"/>
        <v>448.8</v>
      </c>
      <c r="IF22" s="9">
        <f t="shared" si="101"/>
        <v>6.12</v>
      </c>
      <c r="IG22" s="9">
        <f t="shared" si="102"/>
        <v>367.2</v>
      </c>
      <c r="IH22" s="9">
        <f t="shared" si="103"/>
        <v>5.44</v>
      </c>
      <c r="II22" s="9">
        <f t="shared" si="104"/>
        <v>326.40000000000003</v>
      </c>
      <c r="IJ22" s="9">
        <f t="shared" si="105"/>
        <v>0</v>
      </c>
      <c r="IK22" s="9">
        <f t="shared" si="106"/>
        <v>0</v>
      </c>
      <c r="IL22" s="9">
        <f t="shared" si="107"/>
        <v>18.360000000000003</v>
      </c>
      <c r="IM22" s="9">
        <f t="shared" si="108"/>
        <v>1101.6000000000001</v>
      </c>
      <c r="IN22" s="9">
        <f t="shared" si="109"/>
        <v>18.360000000000003</v>
      </c>
      <c r="IO22" s="9">
        <f t="shared" si="110"/>
        <v>1101.6000000000001</v>
      </c>
      <c r="IP22" s="9">
        <f t="shared" si="111"/>
        <v>0</v>
      </c>
      <c r="IQ22" s="9">
        <f t="shared" si="112"/>
        <v>0</v>
      </c>
      <c r="IR22" s="9">
        <f t="shared" si="113"/>
        <v>0</v>
      </c>
      <c r="IS22" s="9">
        <f t="shared" si="114"/>
        <v>0</v>
      </c>
      <c r="IT22" s="9">
        <f t="shared" si="115"/>
        <v>0</v>
      </c>
      <c r="IU22" s="9">
        <f t="shared" si="116"/>
        <v>0</v>
      </c>
      <c r="IV22" s="9">
        <f t="shared" si="117"/>
        <v>18.360000000000003</v>
      </c>
      <c r="IW22" s="9">
        <f t="shared" si="118"/>
        <v>1101.6000000000001</v>
      </c>
      <c r="IX22" s="9">
        <f t="shared" si="119"/>
        <v>14.96</v>
      </c>
      <c r="IY22" s="9">
        <f t="shared" si="120"/>
        <v>897.6</v>
      </c>
      <c r="IZ22" s="9">
        <f t="shared" si="121"/>
        <v>10.200000000000001</v>
      </c>
      <c r="JA22" s="9">
        <f t="shared" si="122"/>
        <v>612.00000000000011</v>
      </c>
      <c r="JB22" s="9">
        <f t="shared" si="123"/>
        <v>0</v>
      </c>
      <c r="JC22" s="9">
        <f t="shared" si="124"/>
        <v>0</v>
      </c>
      <c r="JD22" s="9">
        <f t="shared" si="125"/>
        <v>42.84</v>
      </c>
      <c r="JE22" s="9">
        <f t="shared" si="126"/>
        <v>2570.4</v>
      </c>
      <c r="JF22" s="9">
        <f t="shared" si="127"/>
        <v>42.84</v>
      </c>
      <c r="JG22" s="9">
        <f t="shared" si="128"/>
        <v>2570.4</v>
      </c>
      <c r="JH22" s="9">
        <f t="shared" si="129"/>
        <v>0</v>
      </c>
      <c r="JI22" s="9">
        <f t="shared" si="130"/>
        <v>0</v>
      </c>
      <c r="JJ22" s="9">
        <f t="shared" si="131"/>
        <v>0</v>
      </c>
      <c r="JK22" s="9">
        <f t="shared" si="132"/>
        <v>0</v>
      </c>
      <c r="JL22" s="9">
        <f t="shared" si="133"/>
        <v>0</v>
      </c>
      <c r="JM22" s="9">
        <f t="shared" si="134"/>
        <v>0</v>
      </c>
      <c r="JN22" s="9">
        <f t="shared" si="135"/>
        <v>0</v>
      </c>
      <c r="JO22" s="9">
        <f t="shared" si="136"/>
        <v>0</v>
      </c>
      <c r="JP22" s="9">
        <f t="shared" si="137"/>
        <v>16.32</v>
      </c>
      <c r="JQ22" s="9">
        <f t="shared" si="138"/>
        <v>979.2</v>
      </c>
      <c r="JR22" s="9">
        <f t="shared" si="139"/>
        <v>5.44</v>
      </c>
      <c r="JS22" s="9">
        <f t="shared" si="140"/>
        <v>326.40000000000003</v>
      </c>
      <c r="JT22" s="9">
        <f t="shared" si="141"/>
        <v>0</v>
      </c>
      <c r="JU22" s="9">
        <f t="shared" si="142"/>
        <v>0</v>
      </c>
      <c r="JV22" s="9">
        <f t="shared" si="143"/>
        <v>38.080000000000005</v>
      </c>
      <c r="JW22" s="9">
        <f t="shared" si="144"/>
        <v>2284.8000000000002</v>
      </c>
      <c r="JX22" s="9">
        <f t="shared" si="145"/>
        <v>38.080000000000005</v>
      </c>
      <c r="JY22" s="9">
        <f t="shared" si="146"/>
        <v>2284.8000000000002</v>
      </c>
      <c r="JZ22" s="9">
        <f t="shared" si="147"/>
        <v>0</v>
      </c>
      <c r="KA22" s="9">
        <f t="shared" si="148"/>
        <v>0</v>
      </c>
      <c r="KB22" s="9">
        <f t="shared" si="149"/>
        <v>0</v>
      </c>
      <c r="KC22" s="9">
        <f t="shared" si="150"/>
        <v>0</v>
      </c>
      <c r="KD22" s="9">
        <f t="shared" si="151"/>
        <v>0</v>
      </c>
      <c r="KE22" s="9">
        <f t="shared" si="152"/>
        <v>0</v>
      </c>
      <c r="KF22" s="9">
        <f t="shared" si="153"/>
        <v>8.84</v>
      </c>
      <c r="KG22" s="9">
        <f t="shared" si="154"/>
        <v>530.4</v>
      </c>
      <c r="KH22" s="9">
        <f t="shared" si="155"/>
        <v>5.44</v>
      </c>
      <c r="KI22" s="9">
        <f t="shared" si="156"/>
        <v>326.40000000000003</v>
      </c>
      <c r="KJ22" s="9">
        <f t="shared" si="157"/>
        <v>3.4000000000000004</v>
      </c>
      <c r="KK22" s="9">
        <f t="shared" si="158"/>
        <v>204.00000000000003</v>
      </c>
      <c r="KL22" s="9">
        <f t="shared" si="159"/>
        <v>0</v>
      </c>
      <c r="KM22" s="9">
        <f t="shared" si="160"/>
        <v>0</v>
      </c>
      <c r="KN22" s="9">
        <f t="shared" si="161"/>
        <v>17.68</v>
      </c>
      <c r="KO22" s="9">
        <f t="shared" si="162"/>
        <v>1060.8</v>
      </c>
      <c r="KP22" s="9">
        <f t="shared" si="163"/>
        <v>17.68</v>
      </c>
      <c r="KQ22" s="9">
        <f t="shared" si="164"/>
        <v>1060.8</v>
      </c>
      <c r="KR22" s="9">
        <f t="shared" si="165"/>
        <v>0</v>
      </c>
      <c r="KS22" s="9">
        <f t="shared" si="166"/>
        <v>0</v>
      </c>
      <c r="KT22" s="9">
        <f t="shared" si="167"/>
        <v>0</v>
      </c>
      <c r="KU22" s="9">
        <f t="shared" si="168"/>
        <v>0</v>
      </c>
      <c r="KV22" s="9">
        <f t="shared" si="169"/>
        <v>0</v>
      </c>
      <c r="KW22" s="9">
        <f t="shared" si="170"/>
        <v>0</v>
      </c>
      <c r="KX22" s="9">
        <f t="shared" si="171"/>
        <v>6.8000000000000007</v>
      </c>
      <c r="KY22" s="9">
        <f t="shared" si="172"/>
        <v>408.00000000000006</v>
      </c>
      <c r="KZ22" s="9">
        <f t="shared" si="173"/>
        <v>9.5200000000000014</v>
      </c>
      <c r="LA22" s="9">
        <f t="shared" si="174"/>
        <v>571.20000000000005</v>
      </c>
      <c r="LB22" s="9">
        <f t="shared" si="175"/>
        <v>4.08</v>
      </c>
      <c r="LC22" s="9">
        <f t="shared" si="176"/>
        <v>244.8</v>
      </c>
      <c r="LD22" s="9">
        <f t="shared" si="177"/>
        <v>0</v>
      </c>
      <c r="LE22" s="9">
        <f t="shared" si="178"/>
        <v>0</v>
      </c>
      <c r="LF22" s="9">
        <f t="shared" si="179"/>
        <v>19.720000000000002</v>
      </c>
      <c r="LG22" s="9">
        <f t="shared" si="180"/>
        <v>1183.2</v>
      </c>
      <c r="LH22" s="9">
        <f t="shared" si="181"/>
        <v>19.720000000000002</v>
      </c>
      <c r="LI22" s="9">
        <f t="shared" si="319"/>
        <v>1183.2</v>
      </c>
      <c r="LJ22" s="9">
        <f t="shared" si="182"/>
        <v>0</v>
      </c>
      <c r="LK22" s="9">
        <f t="shared" si="183"/>
        <v>0</v>
      </c>
      <c r="LL22" s="9">
        <f t="shared" si="184"/>
        <v>0</v>
      </c>
      <c r="LM22" s="9">
        <f t="shared" si="185"/>
        <v>0</v>
      </c>
      <c r="LN22" s="9">
        <f t="shared" si="186"/>
        <v>0</v>
      </c>
      <c r="LO22" s="9">
        <f t="shared" si="187"/>
        <v>0</v>
      </c>
      <c r="LP22" s="9">
        <f t="shared" si="188"/>
        <v>19.040000000000003</v>
      </c>
      <c r="LQ22" s="9">
        <f t="shared" si="189"/>
        <v>1142.4000000000001</v>
      </c>
      <c r="LR22" s="9">
        <f t="shared" si="190"/>
        <v>28.560000000000002</v>
      </c>
      <c r="LS22" s="9">
        <f t="shared" si="191"/>
        <v>1713.6000000000001</v>
      </c>
      <c r="LT22" s="9">
        <f t="shared" si="192"/>
        <v>2.72</v>
      </c>
      <c r="LU22" s="9">
        <f t="shared" si="193"/>
        <v>163.20000000000002</v>
      </c>
      <c r="LV22" s="9">
        <f t="shared" si="194"/>
        <v>0</v>
      </c>
      <c r="LW22" s="9">
        <f t="shared" si="195"/>
        <v>0</v>
      </c>
      <c r="LX22" s="9">
        <f t="shared" si="196"/>
        <v>50.32</v>
      </c>
      <c r="LY22" s="9">
        <f t="shared" si="197"/>
        <v>3019.2</v>
      </c>
      <c r="LZ22" s="9">
        <f t="shared" si="198"/>
        <v>50.32</v>
      </c>
      <c r="MA22" s="9">
        <f t="shared" si="199"/>
        <v>3019.2</v>
      </c>
      <c r="MB22" s="9">
        <f t="shared" si="200"/>
        <v>0</v>
      </c>
      <c r="MC22" s="9">
        <f t="shared" si="201"/>
        <v>0</v>
      </c>
      <c r="MD22" s="9">
        <f t="shared" si="202"/>
        <v>0</v>
      </c>
      <c r="ME22" s="9">
        <f t="shared" si="203"/>
        <v>0</v>
      </c>
      <c r="MF22" s="9">
        <f t="shared" si="204"/>
        <v>0</v>
      </c>
      <c r="MG22" s="9">
        <f t="shared" si="205"/>
        <v>0</v>
      </c>
      <c r="MH22" s="9">
        <f t="shared" si="206"/>
        <v>40.800000000000004</v>
      </c>
      <c r="MI22" s="9">
        <f t="shared" si="207"/>
        <v>2448.0000000000005</v>
      </c>
      <c r="MJ22" s="9">
        <f t="shared" si="208"/>
        <v>49.64</v>
      </c>
      <c r="MK22" s="9">
        <f t="shared" si="209"/>
        <v>2978.4</v>
      </c>
      <c r="ML22" s="9">
        <f t="shared" si="210"/>
        <v>16.32</v>
      </c>
      <c r="MM22" s="9">
        <f t="shared" si="211"/>
        <v>979.2</v>
      </c>
      <c r="MN22" s="9">
        <f t="shared" si="212"/>
        <v>0</v>
      </c>
      <c r="MO22" s="9">
        <f t="shared" si="213"/>
        <v>0</v>
      </c>
      <c r="MP22" s="9">
        <f t="shared" si="214"/>
        <v>106.08000000000001</v>
      </c>
      <c r="MQ22" s="9">
        <f t="shared" si="215"/>
        <v>6364.8000000000011</v>
      </c>
      <c r="MR22" s="9">
        <f t="shared" si="216"/>
        <v>106.08000000000001</v>
      </c>
      <c r="MS22" s="9">
        <f t="shared" si="320"/>
        <v>6364.8000000000011</v>
      </c>
      <c r="MT22" s="9">
        <f t="shared" si="217"/>
        <v>0</v>
      </c>
      <c r="MU22" s="9">
        <f t="shared" si="218"/>
        <v>0</v>
      </c>
      <c r="MV22" s="9">
        <f t="shared" si="219"/>
        <v>0</v>
      </c>
      <c r="MW22" s="9">
        <f t="shared" si="220"/>
        <v>0</v>
      </c>
      <c r="MX22" s="9">
        <f t="shared" si="221"/>
        <v>0</v>
      </c>
      <c r="MY22" s="9">
        <f t="shared" si="222"/>
        <v>0</v>
      </c>
      <c r="MZ22" s="9">
        <f t="shared" si="223"/>
        <v>29.240000000000002</v>
      </c>
      <c r="NA22" s="9">
        <f t="shared" si="224"/>
        <v>1754.4</v>
      </c>
      <c r="NB22" s="9">
        <f t="shared" si="225"/>
        <v>27.200000000000003</v>
      </c>
      <c r="NC22" s="9">
        <f t="shared" si="226"/>
        <v>1632.0000000000002</v>
      </c>
      <c r="ND22" s="9">
        <f t="shared" si="227"/>
        <v>10.200000000000001</v>
      </c>
      <c r="NE22" s="9">
        <f t="shared" si="228"/>
        <v>612.00000000000011</v>
      </c>
      <c r="NF22" s="9">
        <f t="shared" si="229"/>
        <v>0</v>
      </c>
      <c r="NG22" s="9">
        <f t="shared" si="230"/>
        <v>0</v>
      </c>
      <c r="NH22" s="9">
        <f t="shared" si="231"/>
        <v>65.28</v>
      </c>
      <c r="NI22" s="9">
        <f t="shared" si="232"/>
        <v>3916.8</v>
      </c>
      <c r="NJ22" s="9">
        <f t="shared" si="233"/>
        <v>65.28</v>
      </c>
      <c r="NK22" s="9">
        <f t="shared" si="234"/>
        <v>3916.8</v>
      </c>
      <c r="NL22" s="9">
        <f t="shared" si="235"/>
        <v>0</v>
      </c>
      <c r="NM22" s="9">
        <f t="shared" si="236"/>
        <v>0</v>
      </c>
      <c r="NN22" s="9">
        <f t="shared" si="237"/>
        <v>0</v>
      </c>
      <c r="NO22" s="9">
        <f t="shared" si="238"/>
        <v>0</v>
      </c>
      <c r="NP22" s="9">
        <f t="shared" si="239"/>
        <v>0</v>
      </c>
      <c r="NQ22" s="9">
        <f t="shared" si="240"/>
        <v>0</v>
      </c>
      <c r="NR22" s="9">
        <f t="shared" si="241"/>
        <v>29.92</v>
      </c>
      <c r="NS22" s="9">
        <f t="shared" si="242"/>
        <v>1795.2</v>
      </c>
      <c r="NT22" s="9">
        <f t="shared" si="243"/>
        <v>32.64</v>
      </c>
      <c r="NU22" s="9">
        <f t="shared" si="244"/>
        <v>1958.4</v>
      </c>
      <c r="NV22" s="9">
        <f t="shared" si="245"/>
        <v>14.96</v>
      </c>
      <c r="NW22" s="9">
        <f t="shared" si="246"/>
        <v>897.6</v>
      </c>
      <c r="NX22" s="9">
        <f t="shared" si="247"/>
        <v>0</v>
      </c>
      <c r="NY22" s="9">
        <f t="shared" si="248"/>
        <v>0</v>
      </c>
      <c r="NZ22" s="9">
        <f t="shared" si="249"/>
        <v>76.160000000000011</v>
      </c>
      <c r="OA22" s="9">
        <f t="shared" si="250"/>
        <v>4569.6000000000004</v>
      </c>
      <c r="OB22" s="9">
        <f t="shared" si="251"/>
        <v>76.160000000000011</v>
      </c>
      <c r="OC22" s="9">
        <f t="shared" si="321"/>
        <v>4569.6000000000004</v>
      </c>
      <c r="OD22" s="9">
        <f t="shared" si="252"/>
        <v>0</v>
      </c>
      <c r="OE22" s="9">
        <f t="shared" si="253"/>
        <v>0</v>
      </c>
      <c r="OF22" s="9">
        <f t="shared" si="254"/>
        <v>0</v>
      </c>
      <c r="OG22" s="9">
        <f t="shared" si="255"/>
        <v>0</v>
      </c>
      <c r="OH22" s="9">
        <f t="shared" si="256"/>
        <v>0</v>
      </c>
      <c r="OI22" s="9">
        <f t="shared" si="257"/>
        <v>0</v>
      </c>
      <c r="OJ22" s="9">
        <f t="shared" si="258"/>
        <v>9.5200000000000014</v>
      </c>
      <c r="OK22" s="9">
        <f t="shared" si="259"/>
        <v>571.20000000000005</v>
      </c>
      <c r="OL22" s="9">
        <f t="shared" si="260"/>
        <v>8.16</v>
      </c>
      <c r="OM22" s="9">
        <f t="shared" si="261"/>
        <v>489.6</v>
      </c>
      <c r="ON22" s="9">
        <f t="shared" si="262"/>
        <v>4.08</v>
      </c>
      <c r="OO22" s="9">
        <f t="shared" si="263"/>
        <v>244.8</v>
      </c>
      <c r="OP22" s="9">
        <f t="shared" si="264"/>
        <v>0</v>
      </c>
      <c r="OQ22" s="9">
        <f t="shared" si="265"/>
        <v>0</v>
      </c>
      <c r="OR22" s="9">
        <f t="shared" si="266"/>
        <v>21.76</v>
      </c>
      <c r="OS22" s="9">
        <f t="shared" si="267"/>
        <v>1305.6000000000001</v>
      </c>
      <c r="OT22" s="9">
        <f t="shared" si="322"/>
        <v>21.76</v>
      </c>
      <c r="OU22" s="9">
        <f t="shared" si="268"/>
        <v>1305.6000000000001</v>
      </c>
      <c r="OV22" s="9">
        <f t="shared" si="269"/>
        <v>0</v>
      </c>
      <c r="OW22" s="9">
        <f t="shared" si="270"/>
        <v>0</v>
      </c>
      <c r="OX22" s="9">
        <f t="shared" si="271"/>
        <v>0</v>
      </c>
      <c r="OY22" s="9">
        <f t="shared" si="272"/>
        <v>0</v>
      </c>
      <c r="OZ22" s="9">
        <f t="shared" si="273"/>
        <v>0</v>
      </c>
      <c r="PA22" s="9">
        <f t="shared" si="274"/>
        <v>0</v>
      </c>
      <c r="PB22" s="9">
        <f t="shared" si="275"/>
        <v>31.28</v>
      </c>
      <c r="PC22" s="9">
        <f t="shared" si="276"/>
        <v>1876.8000000000002</v>
      </c>
      <c r="PD22" s="9">
        <f t="shared" si="277"/>
        <v>19.040000000000003</v>
      </c>
      <c r="PE22" s="9">
        <f t="shared" si="278"/>
        <v>1142.4000000000001</v>
      </c>
      <c r="PF22" s="9">
        <f t="shared" si="279"/>
        <v>24.48</v>
      </c>
      <c r="PG22" s="9">
        <f t="shared" si="280"/>
        <v>1468.8</v>
      </c>
      <c r="PH22" s="9">
        <f t="shared" si="281"/>
        <v>0</v>
      </c>
      <c r="PI22" s="9">
        <f t="shared" si="282"/>
        <v>0</v>
      </c>
      <c r="PJ22" s="9">
        <f t="shared" si="283"/>
        <v>74.12</v>
      </c>
      <c r="PK22" s="9">
        <f t="shared" si="284"/>
        <v>4447.2000000000007</v>
      </c>
      <c r="PL22" s="9">
        <f t="shared" si="285"/>
        <v>74.12</v>
      </c>
      <c r="PM22" s="9">
        <f t="shared" si="323"/>
        <v>4447.2000000000007</v>
      </c>
      <c r="PN22" s="9">
        <f t="shared" si="286"/>
        <v>0</v>
      </c>
      <c r="PO22" s="9">
        <f t="shared" si="287"/>
        <v>0</v>
      </c>
      <c r="PP22" s="9">
        <f t="shared" si="288"/>
        <v>0</v>
      </c>
      <c r="PQ22" s="9">
        <f t="shared" si="289"/>
        <v>0</v>
      </c>
      <c r="PR22" s="9">
        <f t="shared" si="290"/>
        <v>0</v>
      </c>
      <c r="PS22" s="9">
        <f t="shared" si="291"/>
        <v>0</v>
      </c>
      <c r="PT22" s="9">
        <f t="shared" si="292"/>
        <v>8.84</v>
      </c>
      <c r="PU22" s="9">
        <f t="shared" si="293"/>
        <v>530.4</v>
      </c>
      <c r="PV22" s="9">
        <f t="shared" si="294"/>
        <v>8.84</v>
      </c>
      <c r="PW22" s="9">
        <f t="shared" si="295"/>
        <v>530.4</v>
      </c>
      <c r="PX22" s="9">
        <f t="shared" si="296"/>
        <v>4.08</v>
      </c>
      <c r="PY22" s="9">
        <f t="shared" si="297"/>
        <v>244.8</v>
      </c>
      <c r="PZ22" s="9">
        <f t="shared" si="298"/>
        <v>0</v>
      </c>
      <c r="QA22" s="9">
        <f t="shared" si="299"/>
        <v>0</v>
      </c>
      <c r="QB22" s="9">
        <f t="shared" si="300"/>
        <v>21.76</v>
      </c>
      <c r="QC22" s="9">
        <f t="shared" si="301"/>
        <v>1305.6000000000001</v>
      </c>
      <c r="QD22" s="9">
        <f t="shared" si="302"/>
        <v>21.76</v>
      </c>
      <c r="QE22" s="9">
        <f t="shared" si="324"/>
        <v>1305.6000000000001</v>
      </c>
      <c r="QF22" s="9">
        <f t="shared" si="303"/>
        <v>0</v>
      </c>
      <c r="QG22" s="9">
        <f t="shared" si="304"/>
        <v>0</v>
      </c>
      <c r="QH22" s="9">
        <f t="shared" si="305"/>
        <v>48.28</v>
      </c>
      <c r="QI22" s="9">
        <f t="shared" si="306"/>
        <v>2896.8</v>
      </c>
      <c r="QJ22" s="9">
        <f t="shared" si="307"/>
        <v>48.28</v>
      </c>
      <c r="QK22" s="9">
        <f t="shared" si="308"/>
        <v>2896.8</v>
      </c>
      <c r="QL22" s="24">
        <f t="shared" si="309"/>
        <v>848.64</v>
      </c>
      <c r="QM22" s="24">
        <f t="shared" si="310"/>
        <v>48348.000000000007</v>
      </c>
    </row>
    <row r="23" spans="1:455" s="5" customFormat="1" ht="18.75" customHeight="1" x14ac:dyDescent="0.25">
      <c r="A23" s="7" t="s">
        <v>5</v>
      </c>
      <c r="B23" s="3" t="s">
        <v>3</v>
      </c>
      <c r="C23" s="9">
        <v>180</v>
      </c>
      <c r="D23" s="9"/>
      <c r="E23" s="9"/>
      <c r="F23" s="9"/>
      <c r="G23" s="9"/>
      <c r="H23" s="9"/>
      <c r="I23" s="9">
        <v>100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>
        <v>100</v>
      </c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>
        <f t="shared" si="0"/>
        <v>0</v>
      </c>
      <c r="DZ23" s="9">
        <f t="shared" si="1"/>
        <v>0</v>
      </c>
      <c r="EA23" s="9">
        <f t="shared" si="311"/>
        <v>0</v>
      </c>
      <c r="EB23" s="9">
        <f t="shared" si="2"/>
        <v>0</v>
      </c>
      <c r="EC23" s="9">
        <f t="shared" si="3"/>
        <v>0.2</v>
      </c>
      <c r="ED23" s="9">
        <f t="shared" si="4"/>
        <v>36</v>
      </c>
      <c r="EE23" s="9">
        <f t="shared" si="312"/>
        <v>3.4000000000000004</v>
      </c>
      <c r="EF23" s="9">
        <f t="shared" si="5"/>
        <v>612.00000000000011</v>
      </c>
      <c r="EG23" s="9">
        <f t="shared" si="313"/>
        <v>0.2</v>
      </c>
      <c r="EH23" s="9">
        <f t="shared" si="314"/>
        <v>36</v>
      </c>
      <c r="EI23" s="7" t="s">
        <v>5</v>
      </c>
      <c r="EJ23" s="9">
        <f t="shared" si="6"/>
        <v>3.4000000000000004</v>
      </c>
      <c r="EK23" s="9">
        <f t="shared" si="7"/>
        <v>612.00000000000011</v>
      </c>
      <c r="EL23" s="9">
        <f t="shared" si="315"/>
        <v>0</v>
      </c>
      <c r="EM23" s="9">
        <f t="shared" si="316"/>
        <v>0</v>
      </c>
      <c r="EN23" s="9">
        <f t="shared" si="317"/>
        <v>0</v>
      </c>
      <c r="EO23" s="9">
        <f t="shared" si="8"/>
        <v>0</v>
      </c>
      <c r="EP23" s="9">
        <f t="shared" si="318"/>
        <v>0</v>
      </c>
      <c r="EQ23" s="9">
        <f t="shared" si="9"/>
        <v>0</v>
      </c>
      <c r="ER23" s="9">
        <f t="shared" si="10"/>
        <v>122.4</v>
      </c>
      <c r="ES23" s="9">
        <f t="shared" si="11"/>
        <v>22032</v>
      </c>
      <c r="ET23" s="9">
        <f t="shared" si="12"/>
        <v>163.20000000000002</v>
      </c>
      <c r="EU23" s="9">
        <f t="shared" si="13"/>
        <v>29376.000000000004</v>
      </c>
      <c r="EV23" s="9">
        <f t="shared" si="14"/>
        <v>68</v>
      </c>
      <c r="EW23" s="9">
        <f t="shared" si="15"/>
        <v>12240</v>
      </c>
      <c r="EX23" s="9">
        <f t="shared" si="16"/>
        <v>0</v>
      </c>
      <c r="EY23" s="9">
        <f t="shared" si="17"/>
        <v>0</v>
      </c>
      <c r="EZ23" s="9">
        <f t="shared" si="18"/>
        <v>353.6</v>
      </c>
      <c r="FA23" s="9">
        <f t="shared" si="19"/>
        <v>63648.000000000007</v>
      </c>
      <c r="FB23" s="9">
        <f t="shared" si="20"/>
        <v>353.6</v>
      </c>
      <c r="FC23" s="9">
        <f t="shared" si="21"/>
        <v>63648.000000000007</v>
      </c>
      <c r="FD23" s="9">
        <f t="shared" si="22"/>
        <v>0</v>
      </c>
      <c r="FE23" s="9">
        <f t="shared" si="23"/>
        <v>0</v>
      </c>
      <c r="FF23" s="9">
        <f t="shared" si="24"/>
        <v>0</v>
      </c>
      <c r="FG23" s="9">
        <f t="shared" si="25"/>
        <v>0</v>
      </c>
      <c r="FH23" s="9">
        <f t="shared" si="26"/>
        <v>0</v>
      </c>
      <c r="FI23" s="9">
        <f t="shared" si="27"/>
        <v>0</v>
      </c>
      <c r="FJ23" s="9">
        <f t="shared" si="28"/>
        <v>13.600000000000001</v>
      </c>
      <c r="FK23" s="9">
        <f t="shared" si="29"/>
        <v>2448.0000000000005</v>
      </c>
      <c r="FL23" s="9">
        <f t="shared" si="30"/>
        <v>20.400000000000002</v>
      </c>
      <c r="FM23" s="9">
        <f t="shared" si="31"/>
        <v>3672.0000000000005</v>
      </c>
      <c r="FN23" s="9">
        <f t="shared" si="32"/>
        <v>27.200000000000003</v>
      </c>
      <c r="FO23" s="9">
        <f t="shared" si="33"/>
        <v>4896.0000000000009</v>
      </c>
      <c r="FP23" s="9">
        <f t="shared" si="34"/>
        <v>0</v>
      </c>
      <c r="FQ23" s="9">
        <f t="shared" si="35"/>
        <v>0</v>
      </c>
      <c r="FR23" s="9">
        <f t="shared" si="36"/>
        <v>51.000000000000007</v>
      </c>
      <c r="FS23" s="9">
        <f t="shared" si="37"/>
        <v>9180.0000000000018</v>
      </c>
      <c r="FT23" s="9">
        <f t="shared" si="38"/>
        <v>51.000000000000007</v>
      </c>
      <c r="FU23" s="9">
        <f t="shared" si="39"/>
        <v>9180.0000000000018</v>
      </c>
      <c r="FV23" s="9">
        <f t="shared" si="40"/>
        <v>0</v>
      </c>
      <c r="FW23" s="9">
        <f t="shared" si="41"/>
        <v>0</v>
      </c>
      <c r="FX23" s="9">
        <f t="shared" si="42"/>
        <v>0</v>
      </c>
      <c r="FY23" s="9">
        <f t="shared" si="43"/>
        <v>0</v>
      </c>
      <c r="FZ23" s="9">
        <f t="shared" si="44"/>
        <v>0</v>
      </c>
      <c r="GA23" s="9">
        <f t="shared" si="45"/>
        <v>0</v>
      </c>
      <c r="GB23" s="9">
        <f t="shared" si="46"/>
        <v>54.400000000000006</v>
      </c>
      <c r="GC23" s="9">
        <f t="shared" si="47"/>
        <v>9792.0000000000018</v>
      </c>
      <c r="GD23" s="9">
        <f t="shared" si="48"/>
        <v>54.400000000000006</v>
      </c>
      <c r="GE23" s="9">
        <f t="shared" si="49"/>
        <v>9792.0000000000018</v>
      </c>
      <c r="GF23" s="9">
        <f t="shared" si="50"/>
        <v>27.200000000000003</v>
      </c>
      <c r="GG23" s="9">
        <f t="shared" si="51"/>
        <v>4896.0000000000009</v>
      </c>
      <c r="GH23" s="9">
        <f t="shared" si="52"/>
        <v>0</v>
      </c>
      <c r="GI23" s="9">
        <f t="shared" si="53"/>
        <v>0</v>
      </c>
      <c r="GJ23" s="130">
        <f t="shared" si="54"/>
        <v>136</v>
      </c>
      <c r="GK23" s="130">
        <f t="shared" si="55"/>
        <v>24480</v>
      </c>
      <c r="GL23" s="9">
        <f t="shared" si="56"/>
        <v>136</v>
      </c>
      <c r="GM23" s="9">
        <f t="shared" si="57"/>
        <v>24480</v>
      </c>
      <c r="GN23" s="9">
        <f t="shared" si="58"/>
        <v>0</v>
      </c>
      <c r="GO23" s="9">
        <f t="shared" si="59"/>
        <v>0</v>
      </c>
      <c r="GP23" s="9">
        <f t="shared" si="60"/>
        <v>0</v>
      </c>
      <c r="GQ23" s="9">
        <f t="shared" si="61"/>
        <v>0</v>
      </c>
      <c r="GR23" s="9">
        <f t="shared" si="62"/>
        <v>0</v>
      </c>
      <c r="GS23" s="9">
        <f t="shared" si="63"/>
        <v>0</v>
      </c>
      <c r="GT23" s="9">
        <f t="shared" si="64"/>
        <v>44.2</v>
      </c>
      <c r="GU23" s="9">
        <f t="shared" si="65"/>
        <v>7956.0000000000009</v>
      </c>
      <c r="GV23" s="9">
        <f t="shared" si="66"/>
        <v>54.400000000000006</v>
      </c>
      <c r="GW23" s="9">
        <f t="shared" si="67"/>
        <v>9792.0000000000018</v>
      </c>
      <c r="GX23" s="9">
        <f t="shared" si="68"/>
        <v>23.800000000000004</v>
      </c>
      <c r="GY23" s="9">
        <f t="shared" si="69"/>
        <v>4284.0000000000009</v>
      </c>
      <c r="GZ23" s="9">
        <f t="shared" si="70"/>
        <v>0</v>
      </c>
      <c r="HA23" s="9">
        <f t="shared" si="71"/>
        <v>0</v>
      </c>
      <c r="HB23" s="9">
        <f t="shared" si="72"/>
        <v>119.00000000000001</v>
      </c>
      <c r="HC23" s="9">
        <f t="shared" si="73"/>
        <v>21420.000000000004</v>
      </c>
      <c r="HD23" s="9">
        <f t="shared" si="74"/>
        <v>119.00000000000001</v>
      </c>
      <c r="HE23" s="9">
        <f t="shared" si="75"/>
        <v>21420.000000000004</v>
      </c>
      <c r="HF23" s="9">
        <f t="shared" si="76"/>
        <v>0</v>
      </c>
      <c r="HG23" s="9">
        <f t="shared" si="77"/>
        <v>0</v>
      </c>
      <c r="HH23" s="9">
        <f t="shared" si="78"/>
        <v>0</v>
      </c>
      <c r="HI23" s="9">
        <f t="shared" si="79"/>
        <v>0</v>
      </c>
      <c r="HJ23" s="9">
        <f t="shared" si="80"/>
        <v>0</v>
      </c>
      <c r="HK23" s="9">
        <f t="shared" si="81"/>
        <v>0</v>
      </c>
      <c r="HL23" s="9">
        <f t="shared" si="82"/>
        <v>183.60000000000002</v>
      </c>
      <c r="HM23" s="9">
        <f t="shared" si="83"/>
        <v>33048.000000000007</v>
      </c>
      <c r="HN23" s="9">
        <f t="shared" si="84"/>
        <v>108.80000000000001</v>
      </c>
      <c r="HO23" s="9">
        <f t="shared" si="85"/>
        <v>19584.000000000004</v>
      </c>
      <c r="HP23" s="9">
        <f t="shared" si="86"/>
        <v>78.2</v>
      </c>
      <c r="HQ23" s="9">
        <f t="shared" si="87"/>
        <v>14076</v>
      </c>
      <c r="HR23" s="9">
        <f t="shared" si="88"/>
        <v>0</v>
      </c>
      <c r="HS23" s="9">
        <f t="shared" si="89"/>
        <v>0</v>
      </c>
      <c r="HT23" s="9">
        <f t="shared" si="90"/>
        <v>367.20000000000005</v>
      </c>
      <c r="HU23" s="9">
        <f t="shared" si="91"/>
        <v>66096.000000000015</v>
      </c>
      <c r="HV23" s="9">
        <f t="shared" si="92"/>
        <v>367.20000000000005</v>
      </c>
      <c r="HW23" s="9">
        <f t="shared" si="93"/>
        <v>66096.000000000015</v>
      </c>
      <c r="HX23" s="9">
        <f t="shared" si="325"/>
        <v>0</v>
      </c>
      <c r="HY23" s="9">
        <f t="shared" si="94"/>
        <v>0</v>
      </c>
      <c r="HZ23" s="9">
        <f t="shared" si="95"/>
        <v>0</v>
      </c>
      <c r="IA23" s="9">
        <f t="shared" si="96"/>
        <v>0</v>
      </c>
      <c r="IB23" s="9">
        <f t="shared" si="97"/>
        <v>0</v>
      </c>
      <c r="IC23" s="9">
        <f t="shared" si="98"/>
        <v>0</v>
      </c>
      <c r="ID23" s="9">
        <f t="shared" si="99"/>
        <v>37.400000000000006</v>
      </c>
      <c r="IE23" s="9">
        <f t="shared" si="100"/>
        <v>6732.0000000000009</v>
      </c>
      <c r="IF23" s="9">
        <f t="shared" si="101"/>
        <v>30.6</v>
      </c>
      <c r="IG23" s="9">
        <f t="shared" si="102"/>
        <v>5508</v>
      </c>
      <c r="IH23" s="9">
        <f t="shared" si="103"/>
        <v>27.200000000000003</v>
      </c>
      <c r="II23" s="9">
        <f t="shared" si="104"/>
        <v>4896.0000000000009</v>
      </c>
      <c r="IJ23" s="9">
        <f t="shared" si="105"/>
        <v>0</v>
      </c>
      <c r="IK23" s="9">
        <f t="shared" si="106"/>
        <v>0</v>
      </c>
      <c r="IL23" s="9">
        <f t="shared" si="107"/>
        <v>91.800000000000011</v>
      </c>
      <c r="IM23" s="9">
        <f t="shared" si="108"/>
        <v>16524.000000000004</v>
      </c>
      <c r="IN23" s="9">
        <f t="shared" si="109"/>
        <v>91.800000000000011</v>
      </c>
      <c r="IO23" s="9">
        <f t="shared" si="110"/>
        <v>16524.000000000004</v>
      </c>
      <c r="IP23" s="9">
        <f t="shared" si="111"/>
        <v>0</v>
      </c>
      <c r="IQ23" s="9">
        <f t="shared" si="112"/>
        <v>0</v>
      </c>
      <c r="IR23" s="9">
        <f t="shared" si="113"/>
        <v>0</v>
      </c>
      <c r="IS23" s="9">
        <f t="shared" si="114"/>
        <v>0</v>
      </c>
      <c r="IT23" s="9">
        <f t="shared" si="115"/>
        <v>0</v>
      </c>
      <c r="IU23" s="9">
        <f t="shared" si="116"/>
        <v>0</v>
      </c>
      <c r="IV23" s="9">
        <f t="shared" si="117"/>
        <v>91.800000000000011</v>
      </c>
      <c r="IW23" s="9">
        <f t="shared" si="118"/>
        <v>16524.000000000004</v>
      </c>
      <c r="IX23" s="9">
        <f t="shared" si="119"/>
        <v>74.800000000000011</v>
      </c>
      <c r="IY23" s="9">
        <f t="shared" si="120"/>
        <v>13464.000000000002</v>
      </c>
      <c r="IZ23" s="9">
        <f t="shared" si="121"/>
        <v>51.000000000000007</v>
      </c>
      <c r="JA23" s="9">
        <f t="shared" si="122"/>
        <v>9180.0000000000018</v>
      </c>
      <c r="JB23" s="9">
        <f t="shared" si="123"/>
        <v>0</v>
      </c>
      <c r="JC23" s="9">
        <f t="shared" si="124"/>
        <v>0</v>
      </c>
      <c r="JD23" s="9">
        <f t="shared" si="125"/>
        <v>214.20000000000002</v>
      </c>
      <c r="JE23" s="9">
        <f t="shared" si="126"/>
        <v>38556</v>
      </c>
      <c r="JF23" s="9">
        <f t="shared" si="127"/>
        <v>214.20000000000002</v>
      </c>
      <c r="JG23" s="9">
        <f t="shared" si="128"/>
        <v>38556</v>
      </c>
      <c r="JH23" s="9">
        <f t="shared" si="129"/>
        <v>0</v>
      </c>
      <c r="JI23" s="9">
        <f t="shared" si="130"/>
        <v>0</v>
      </c>
      <c r="JJ23" s="9">
        <f t="shared" si="131"/>
        <v>0</v>
      </c>
      <c r="JK23" s="9">
        <f t="shared" si="132"/>
        <v>0</v>
      </c>
      <c r="JL23" s="9">
        <f t="shared" si="133"/>
        <v>0</v>
      </c>
      <c r="JM23" s="9">
        <f t="shared" si="134"/>
        <v>0</v>
      </c>
      <c r="JN23" s="9">
        <f t="shared" si="135"/>
        <v>0</v>
      </c>
      <c r="JO23" s="9">
        <f t="shared" si="136"/>
        <v>0</v>
      </c>
      <c r="JP23" s="9">
        <f t="shared" si="137"/>
        <v>81.600000000000009</v>
      </c>
      <c r="JQ23" s="9">
        <f t="shared" si="138"/>
        <v>14688.000000000002</v>
      </c>
      <c r="JR23" s="9">
        <f t="shared" si="139"/>
        <v>27.200000000000003</v>
      </c>
      <c r="JS23" s="9">
        <f t="shared" si="140"/>
        <v>4896.0000000000009</v>
      </c>
      <c r="JT23" s="9">
        <f t="shared" si="141"/>
        <v>0</v>
      </c>
      <c r="JU23" s="9">
        <f t="shared" si="142"/>
        <v>0</v>
      </c>
      <c r="JV23" s="9">
        <f t="shared" si="143"/>
        <v>190.40000000000003</v>
      </c>
      <c r="JW23" s="9">
        <f t="shared" si="144"/>
        <v>34272.000000000007</v>
      </c>
      <c r="JX23" s="9">
        <f t="shared" si="145"/>
        <v>190.40000000000003</v>
      </c>
      <c r="JY23" s="9">
        <f t="shared" si="146"/>
        <v>34272.000000000007</v>
      </c>
      <c r="JZ23" s="9">
        <f t="shared" si="147"/>
        <v>0</v>
      </c>
      <c r="KA23" s="9">
        <f t="shared" si="148"/>
        <v>0</v>
      </c>
      <c r="KB23" s="9">
        <f t="shared" si="149"/>
        <v>0</v>
      </c>
      <c r="KC23" s="9">
        <f t="shared" si="150"/>
        <v>0</v>
      </c>
      <c r="KD23" s="9">
        <f t="shared" si="151"/>
        <v>0</v>
      </c>
      <c r="KE23" s="9">
        <f t="shared" si="152"/>
        <v>0</v>
      </c>
      <c r="KF23" s="9">
        <f t="shared" si="153"/>
        <v>44.2</v>
      </c>
      <c r="KG23" s="9">
        <f t="shared" si="154"/>
        <v>7956.0000000000009</v>
      </c>
      <c r="KH23" s="9">
        <f t="shared" si="155"/>
        <v>27.200000000000003</v>
      </c>
      <c r="KI23" s="9">
        <f t="shared" si="156"/>
        <v>4896.0000000000009</v>
      </c>
      <c r="KJ23" s="9">
        <f t="shared" si="157"/>
        <v>17</v>
      </c>
      <c r="KK23" s="9">
        <f t="shared" si="158"/>
        <v>3060</v>
      </c>
      <c r="KL23" s="9">
        <f t="shared" si="159"/>
        <v>0</v>
      </c>
      <c r="KM23" s="9">
        <f t="shared" si="160"/>
        <v>0</v>
      </c>
      <c r="KN23" s="9">
        <f t="shared" si="161"/>
        <v>88.4</v>
      </c>
      <c r="KO23" s="9">
        <f t="shared" si="162"/>
        <v>15912.000000000002</v>
      </c>
      <c r="KP23" s="9">
        <f t="shared" si="163"/>
        <v>88.4</v>
      </c>
      <c r="KQ23" s="9">
        <f t="shared" si="164"/>
        <v>15912.000000000002</v>
      </c>
      <c r="KR23" s="9">
        <f t="shared" si="165"/>
        <v>0</v>
      </c>
      <c r="KS23" s="9">
        <f t="shared" si="166"/>
        <v>0</v>
      </c>
      <c r="KT23" s="9">
        <f t="shared" si="167"/>
        <v>0</v>
      </c>
      <c r="KU23" s="9">
        <f t="shared" si="168"/>
        <v>0</v>
      </c>
      <c r="KV23" s="9">
        <f t="shared" si="169"/>
        <v>0</v>
      </c>
      <c r="KW23" s="9">
        <f t="shared" si="170"/>
        <v>0</v>
      </c>
      <c r="KX23" s="9">
        <f t="shared" si="171"/>
        <v>34</v>
      </c>
      <c r="KY23" s="9">
        <f t="shared" si="172"/>
        <v>6120</v>
      </c>
      <c r="KZ23" s="9">
        <f t="shared" si="173"/>
        <v>47.600000000000009</v>
      </c>
      <c r="LA23" s="9">
        <f t="shared" si="174"/>
        <v>8568.0000000000018</v>
      </c>
      <c r="LB23" s="9">
        <f t="shared" si="175"/>
        <v>20.400000000000002</v>
      </c>
      <c r="LC23" s="9">
        <f t="shared" si="176"/>
        <v>3672.0000000000005</v>
      </c>
      <c r="LD23" s="9">
        <f t="shared" si="177"/>
        <v>0</v>
      </c>
      <c r="LE23" s="9">
        <f t="shared" si="178"/>
        <v>0</v>
      </c>
      <c r="LF23" s="9">
        <f t="shared" si="179"/>
        <v>98.600000000000009</v>
      </c>
      <c r="LG23" s="9">
        <f t="shared" si="180"/>
        <v>17748</v>
      </c>
      <c r="LH23" s="9">
        <f t="shared" si="181"/>
        <v>98.600000000000009</v>
      </c>
      <c r="LI23" s="9">
        <f t="shared" si="319"/>
        <v>17748</v>
      </c>
      <c r="LJ23" s="9">
        <f t="shared" si="182"/>
        <v>0</v>
      </c>
      <c r="LK23" s="9">
        <f t="shared" si="183"/>
        <v>0</v>
      </c>
      <c r="LL23" s="9">
        <f t="shared" si="184"/>
        <v>0</v>
      </c>
      <c r="LM23" s="9">
        <f t="shared" si="185"/>
        <v>0</v>
      </c>
      <c r="LN23" s="9">
        <f t="shared" si="186"/>
        <v>0</v>
      </c>
      <c r="LO23" s="9">
        <f t="shared" si="187"/>
        <v>0</v>
      </c>
      <c r="LP23" s="9">
        <f t="shared" si="188"/>
        <v>95.200000000000017</v>
      </c>
      <c r="LQ23" s="9">
        <f t="shared" si="189"/>
        <v>17136.000000000004</v>
      </c>
      <c r="LR23" s="9">
        <f t="shared" si="190"/>
        <v>142.80000000000001</v>
      </c>
      <c r="LS23" s="9">
        <f t="shared" si="191"/>
        <v>25704.000000000004</v>
      </c>
      <c r="LT23" s="9">
        <f t="shared" si="192"/>
        <v>13.600000000000001</v>
      </c>
      <c r="LU23" s="9">
        <f t="shared" si="193"/>
        <v>2448.0000000000005</v>
      </c>
      <c r="LV23" s="9">
        <f t="shared" si="194"/>
        <v>0</v>
      </c>
      <c r="LW23" s="9">
        <f t="shared" si="195"/>
        <v>0</v>
      </c>
      <c r="LX23" s="9">
        <f t="shared" si="196"/>
        <v>251.60000000000002</v>
      </c>
      <c r="LY23" s="9">
        <f t="shared" si="197"/>
        <v>45288.000000000007</v>
      </c>
      <c r="LZ23" s="9">
        <f t="shared" si="198"/>
        <v>251.60000000000002</v>
      </c>
      <c r="MA23" s="9">
        <f t="shared" si="199"/>
        <v>45288.000000000007</v>
      </c>
      <c r="MB23" s="9">
        <f t="shared" si="200"/>
        <v>0</v>
      </c>
      <c r="MC23" s="9">
        <f t="shared" si="201"/>
        <v>0</v>
      </c>
      <c r="MD23" s="9">
        <f t="shared" si="202"/>
        <v>0</v>
      </c>
      <c r="ME23" s="9">
        <f t="shared" si="203"/>
        <v>0</v>
      </c>
      <c r="MF23" s="9">
        <f t="shared" si="204"/>
        <v>0</v>
      </c>
      <c r="MG23" s="9">
        <f t="shared" si="205"/>
        <v>0</v>
      </c>
      <c r="MH23" s="9">
        <f t="shared" si="206"/>
        <v>204.00000000000003</v>
      </c>
      <c r="MI23" s="9">
        <f t="shared" si="207"/>
        <v>36720.000000000007</v>
      </c>
      <c r="MJ23" s="9">
        <f t="shared" si="208"/>
        <v>248.20000000000002</v>
      </c>
      <c r="MK23" s="9">
        <f t="shared" si="209"/>
        <v>44676</v>
      </c>
      <c r="ML23" s="9">
        <f t="shared" si="210"/>
        <v>81.600000000000009</v>
      </c>
      <c r="MM23" s="9">
        <f t="shared" si="211"/>
        <v>14688.000000000002</v>
      </c>
      <c r="MN23" s="9">
        <f t="shared" si="212"/>
        <v>0</v>
      </c>
      <c r="MO23" s="9">
        <f t="shared" si="213"/>
        <v>0</v>
      </c>
      <c r="MP23" s="9">
        <f t="shared" si="214"/>
        <v>530.40000000000009</v>
      </c>
      <c r="MQ23" s="9">
        <f t="shared" si="215"/>
        <v>95472.000000000015</v>
      </c>
      <c r="MR23" s="9">
        <f t="shared" si="216"/>
        <v>530.40000000000009</v>
      </c>
      <c r="MS23" s="9">
        <f t="shared" si="320"/>
        <v>95472.000000000015</v>
      </c>
      <c r="MT23" s="9">
        <f t="shared" si="217"/>
        <v>0</v>
      </c>
      <c r="MU23" s="9">
        <f t="shared" si="218"/>
        <v>0</v>
      </c>
      <c r="MV23" s="9">
        <f t="shared" si="219"/>
        <v>0</v>
      </c>
      <c r="MW23" s="9">
        <f t="shared" si="220"/>
        <v>0</v>
      </c>
      <c r="MX23" s="9">
        <f t="shared" si="221"/>
        <v>0</v>
      </c>
      <c r="MY23" s="9">
        <f t="shared" si="222"/>
        <v>0</v>
      </c>
      <c r="MZ23" s="9">
        <f t="shared" si="223"/>
        <v>146.20000000000002</v>
      </c>
      <c r="NA23" s="9">
        <f t="shared" si="224"/>
        <v>26316.000000000004</v>
      </c>
      <c r="NB23" s="9">
        <f t="shared" si="225"/>
        <v>136</v>
      </c>
      <c r="NC23" s="9">
        <f t="shared" si="226"/>
        <v>24480</v>
      </c>
      <c r="ND23" s="9">
        <f t="shared" si="227"/>
        <v>51.000000000000007</v>
      </c>
      <c r="NE23" s="9">
        <f t="shared" si="228"/>
        <v>9180.0000000000018</v>
      </c>
      <c r="NF23" s="9">
        <f t="shared" si="229"/>
        <v>0</v>
      </c>
      <c r="NG23" s="9">
        <f t="shared" si="230"/>
        <v>0</v>
      </c>
      <c r="NH23" s="9">
        <f t="shared" si="231"/>
        <v>326.40000000000003</v>
      </c>
      <c r="NI23" s="9">
        <f t="shared" si="232"/>
        <v>58752.000000000007</v>
      </c>
      <c r="NJ23" s="9">
        <f t="shared" si="233"/>
        <v>326.40000000000003</v>
      </c>
      <c r="NK23" s="9">
        <f t="shared" si="234"/>
        <v>58752.000000000007</v>
      </c>
      <c r="NL23" s="9">
        <f t="shared" si="235"/>
        <v>0</v>
      </c>
      <c r="NM23" s="9">
        <f t="shared" si="236"/>
        <v>0</v>
      </c>
      <c r="NN23" s="9">
        <f t="shared" si="237"/>
        <v>0</v>
      </c>
      <c r="NO23" s="9">
        <f t="shared" si="238"/>
        <v>0</v>
      </c>
      <c r="NP23" s="9">
        <f t="shared" si="239"/>
        <v>0</v>
      </c>
      <c r="NQ23" s="9">
        <f t="shared" si="240"/>
        <v>0</v>
      </c>
      <c r="NR23" s="9">
        <f t="shared" si="241"/>
        <v>149.60000000000002</v>
      </c>
      <c r="NS23" s="9">
        <f t="shared" si="242"/>
        <v>26928.000000000004</v>
      </c>
      <c r="NT23" s="9">
        <f t="shared" si="243"/>
        <v>163.20000000000002</v>
      </c>
      <c r="NU23" s="9">
        <f t="shared" si="244"/>
        <v>29376.000000000004</v>
      </c>
      <c r="NV23" s="9">
        <f t="shared" si="245"/>
        <v>74.800000000000011</v>
      </c>
      <c r="NW23" s="9">
        <f t="shared" si="246"/>
        <v>13464.000000000002</v>
      </c>
      <c r="NX23" s="9">
        <f t="shared" si="247"/>
        <v>0</v>
      </c>
      <c r="NY23" s="9">
        <f t="shared" si="248"/>
        <v>0</v>
      </c>
      <c r="NZ23" s="9">
        <f t="shared" si="249"/>
        <v>380.80000000000007</v>
      </c>
      <c r="OA23" s="9">
        <f t="shared" si="250"/>
        <v>68544.000000000015</v>
      </c>
      <c r="OB23" s="9">
        <f t="shared" si="251"/>
        <v>380.80000000000007</v>
      </c>
      <c r="OC23" s="9">
        <f t="shared" si="321"/>
        <v>68544.000000000015</v>
      </c>
      <c r="OD23" s="9">
        <f t="shared" si="252"/>
        <v>0</v>
      </c>
      <c r="OE23" s="9">
        <f t="shared" si="253"/>
        <v>0</v>
      </c>
      <c r="OF23" s="9">
        <f t="shared" si="254"/>
        <v>0</v>
      </c>
      <c r="OG23" s="9">
        <f t="shared" si="255"/>
        <v>0</v>
      </c>
      <c r="OH23" s="9">
        <f t="shared" si="256"/>
        <v>0</v>
      </c>
      <c r="OI23" s="9">
        <f t="shared" si="257"/>
        <v>0</v>
      </c>
      <c r="OJ23" s="9">
        <f t="shared" si="258"/>
        <v>47.600000000000009</v>
      </c>
      <c r="OK23" s="9">
        <f t="shared" si="259"/>
        <v>8568.0000000000018</v>
      </c>
      <c r="OL23" s="9">
        <f t="shared" si="260"/>
        <v>40.800000000000004</v>
      </c>
      <c r="OM23" s="9">
        <f t="shared" si="261"/>
        <v>7344.0000000000009</v>
      </c>
      <c r="ON23" s="9">
        <f t="shared" si="262"/>
        <v>20.400000000000002</v>
      </c>
      <c r="OO23" s="9">
        <f t="shared" si="263"/>
        <v>3672.0000000000005</v>
      </c>
      <c r="OP23" s="9">
        <f t="shared" si="264"/>
        <v>0</v>
      </c>
      <c r="OQ23" s="9">
        <f t="shared" si="265"/>
        <v>0</v>
      </c>
      <c r="OR23" s="9">
        <f t="shared" si="266"/>
        <v>108.80000000000001</v>
      </c>
      <c r="OS23" s="9">
        <f t="shared" si="267"/>
        <v>19584.000000000004</v>
      </c>
      <c r="OT23" s="9">
        <f t="shared" si="322"/>
        <v>108.80000000000001</v>
      </c>
      <c r="OU23" s="9">
        <f t="shared" si="268"/>
        <v>19584.000000000004</v>
      </c>
      <c r="OV23" s="9">
        <f t="shared" si="269"/>
        <v>0</v>
      </c>
      <c r="OW23" s="9">
        <f t="shared" si="270"/>
        <v>0</v>
      </c>
      <c r="OX23" s="9">
        <f t="shared" si="271"/>
        <v>0</v>
      </c>
      <c r="OY23" s="9">
        <f t="shared" si="272"/>
        <v>0</v>
      </c>
      <c r="OZ23" s="9">
        <f t="shared" si="273"/>
        <v>0</v>
      </c>
      <c r="PA23" s="9">
        <f t="shared" si="274"/>
        <v>0</v>
      </c>
      <c r="PB23" s="9">
        <f t="shared" si="275"/>
        <v>156.4</v>
      </c>
      <c r="PC23" s="9">
        <f t="shared" si="276"/>
        <v>28152</v>
      </c>
      <c r="PD23" s="9">
        <f t="shared" si="277"/>
        <v>95.200000000000017</v>
      </c>
      <c r="PE23" s="9">
        <f t="shared" si="278"/>
        <v>17136.000000000004</v>
      </c>
      <c r="PF23" s="9">
        <f t="shared" si="279"/>
        <v>122.4</v>
      </c>
      <c r="PG23" s="9">
        <f t="shared" si="280"/>
        <v>22032</v>
      </c>
      <c r="PH23" s="9">
        <f t="shared" si="281"/>
        <v>0</v>
      </c>
      <c r="PI23" s="9">
        <f t="shared" si="282"/>
        <v>0</v>
      </c>
      <c r="PJ23" s="9">
        <f t="shared" si="283"/>
        <v>370.6</v>
      </c>
      <c r="PK23" s="9">
        <f t="shared" si="284"/>
        <v>66708</v>
      </c>
      <c r="PL23" s="9">
        <f t="shared" si="285"/>
        <v>370.6</v>
      </c>
      <c r="PM23" s="9">
        <f t="shared" si="323"/>
        <v>66708</v>
      </c>
      <c r="PN23" s="9">
        <f t="shared" si="286"/>
        <v>0</v>
      </c>
      <c r="PO23" s="9">
        <f t="shared" si="287"/>
        <v>0</v>
      </c>
      <c r="PP23" s="9">
        <f t="shared" si="288"/>
        <v>0</v>
      </c>
      <c r="PQ23" s="9">
        <f t="shared" si="289"/>
        <v>0</v>
      </c>
      <c r="PR23" s="9">
        <f t="shared" si="290"/>
        <v>0</v>
      </c>
      <c r="PS23" s="9">
        <f t="shared" si="291"/>
        <v>0</v>
      </c>
      <c r="PT23" s="9">
        <f t="shared" si="292"/>
        <v>44.2</v>
      </c>
      <c r="PU23" s="9">
        <f t="shared" si="293"/>
        <v>7956.0000000000009</v>
      </c>
      <c r="PV23" s="9">
        <f t="shared" si="294"/>
        <v>44.2</v>
      </c>
      <c r="PW23" s="9">
        <f t="shared" si="295"/>
        <v>7956.0000000000009</v>
      </c>
      <c r="PX23" s="9">
        <f t="shared" si="296"/>
        <v>20.400000000000002</v>
      </c>
      <c r="PY23" s="9">
        <f t="shared" si="297"/>
        <v>3672.0000000000005</v>
      </c>
      <c r="PZ23" s="9">
        <f t="shared" si="298"/>
        <v>0</v>
      </c>
      <c r="QA23" s="9">
        <f t="shared" si="299"/>
        <v>0</v>
      </c>
      <c r="QB23" s="9">
        <f t="shared" si="300"/>
        <v>108.80000000000001</v>
      </c>
      <c r="QC23" s="9">
        <f t="shared" si="301"/>
        <v>19584.000000000004</v>
      </c>
      <c r="QD23" s="9">
        <f t="shared" si="302"/>
        <v>108.80000000000001</v>
      </c>
      <c r="QE23" s="9">
        <f t="shared" si="324"/>
        <v>19584.000000000004</v>
      </c>
      <c r="QF23" s="9">
        <f t="shared" si="303"/>
        <v>0</v>
      </c>
      <c r="QG23" s="9">
        <f t="shared" si="304"/>
        <v>0</v>
      </c>
      <c r="QH23" s="9">
        <f t="shared" si="305"/>
        <v>241.40000000000003</v>
      </c>
      <c r="QI23" s="9">
        <f t="shared" si="306"/>
        <v>43452.000000000007</v>
      </c>
      <c r="QJ23" s="9">
        <f t="shared" si="307"/>
        <v>241.40000000000003</v>
      </c>
      <c r="QK23" s="9">
        <f t="shared" si="308"/>
        <v>43452.000000000007</v>
      </c>
      <c r="QL23" s="24">
        <f t="shared" si="309"/>
        <v>4243.2000000000007</v>
      </c>
      <c r="QM23" s="24">
        <f t="shared" si="310"/>
        <v>725220.00000000012</v>
      </c>
    </row>
    <row r="24" spans="1:455" s="5" customFormat="1" ht="18.75" customHeight="1" x14ac:dyDescent="0.25">
      <c r="A24" s="7" t="s">
        <v>85</v>
      </c>
      <c r="B24" s="3" t="s">
        <v>3</v>
      </c>
      <c r="C24" s="9">
        <v>450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>
        <v>5</v>
      </c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>
        <v>5</v>
      </c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>
        <f t="shared" si="0"/>
        <v>5.0000000000000001E-3</v>
      </c>
      <c r="DZ24" s="9">
        <f t="shared" si="1"/>
        <v>2.25</v>
      </c>
      <c r="EA24" s="9">
        <f t="shared" si="311"/>
        <v>8.5000000000000006E-2</v>
      </c>
      <c r="EB24" s="9">
        <f t="shared" si="2"/>
        <v>38.25</v>
      </c>
      <c r="EC24" s="9">
        <f t="shared" si="3"/>
        <v>5.0000000000000001E-3</v>
      </c>
      <c r="ED24" s="9">
        <f t="shared" si="4"/>
        <v>2.25</v>
      </c>
      <c r="EE24" s="9">
        <f t="shared" si="312"/>
        <v>8.5000000000000006E-2</v>
      </c>
      <c r="EF24" s="9">
        <f t="shared" si="5"/>
        <v>38.25</v>
      </c>
      <c r="EG24" s="9">
        <f t="shared" si="313"/>
        <v>0.01</v>
      </c>
      <c r="EH24" s="9">
        <f t="shared" si="314"/>
        <v>4.5</v>
      </c>
      <c r="EI24" s="7" t="s">
        <v>85</v>
      </c>
      <c r="EJ24" s="9">
        <f t="shared" si="6"/>
        <v>0.17</v>
      </c>
      <c r="EK24" s="9">
        <f t="shared" si="7"/>
        <v>76.5</v>
      </c>
      <c r="EL24" s="9">
        <f t="shared" si="315"/>
        <v>3.06</v>
      </c>
      <c r="EM24" s="9">
        <f t="shared" si="316"/>
        <v>1377</v>
      </c>
      <c r="EN24" s="9">
        <f t="shared" si="317"/>
        <v>4.08</v>
      </c>
      <c r="EO24" s="9">
        <f t="shared" si="8"/>
        <v>1836</v>
      </c>
      <c r="EP24" s="9">
        <f t="shared" si="318"/>
        <v>1.7000000000000002</v>
      </c>
      <c r="EQ24" s="9">
        <f t="shared" si="9"/>
        <v>765.00000000000011</v>
      </c>
      <c r="ER24" s="9">
        <f t="shared" si="10"/>
        <v>3.06</v>
      </c>
      <c r="ES24" s="9">
        <f t="shared" si="11"/>
        <v>1377</v>
      </c>
      <c r="ET24" s="9">
        <f t="shared" si="12"/>
        <v>4.08</v>
      </c>
      <c r="EU24" s="9">
        <f t="shared" si="13"/>
        <v>1836</v>
      </c>
      <c r="EV24" s="9">
        <f t="shared" si="14"/>
        <v>1.7000000000000002</v>
      </c>
      <c r="EW24" s="9">
        <f t="shared" si="15"/>
        <v>765.00000000000011</v>
      </c>
      <c r="EX24" s="9">
        <f t="shared" si="16"/>
        <v>8.84</v>
      </c>
      <c r="EY24" s="9">
        <f t="shared" si="17"/>
        <v>3978</v>
      </c>
      <c r="EZ24" s="9">
        <f t="shared" si="18"/>
        <v>8.84</v>
      </c>
      <c r="FA24" s="9">
        <f t="shared" si="19"/>
        <v>3978</v>
      </c>
      <c r="FB24" s="9">
        <f t="shared" si="20"/>
        <v>17.68</v>
      </c>
      <c r="FC24" s="9">
        <f t="shared" si="21"/>
        <v>7956</v>
      </c>
      <c r="FD24" s="9">
        <f t="shared" si="22"/>
        <v>0.34</v>
      </c>
      <c r="FE24" s="9">
        <f t="shared" si="23"/>
        <v>153</v>
      </c>
      <c r="FF24" s="9">
        <f t="shared" si="24"/>
        <v>0.51</v>
      </c>
      <c r="FG24" s="9">
        <f t="shared" si="25"/>
        <v>229.5</v>
      </c>
      <c r="FH24" s="9">
        <f t="shared" si="26"/>
        <v>0.68</v>
      </c>
      <c r="FI24" s="9">
        <f t="shared" si="27"/>
        <v>306</v>
      </c>
      <c r="FJ24" s="9">
        <f t="shared" si="28"/>
        <v>0.34</v>
      </c>
      <c r="FK24" s="9">
        <f t="shared" si="29"/>
        <v>153</v>
      </c>
      <c r="FL24" s="9">
        <f t="shared" si="30"/>
        <v>0.51</v>
      </c>
      <c r="FM24" s="9">
        <f t="shared" si="31"/>
        <v>229.5</v>
      </c>
      <c r="FN24" s="9">
        <f t="shared" si="32"/>
        <v>0.68</v>
      </c>
      <c r="FO24" s="9">
        <f t="shared" si="33"/>
        <v>306</v>
      </c>
      <c r="FP24" s="9">
        <f t="shared" si="34"/>
        <v>1.2750000000000001</v>
      </c>
      <c r="FQ24" s="9">
        <f t="shared" si="35"/>
        <v>573.75000000000011</v>
      </c>
      <c r="FR24" s="9">
        <f t="shared" si="36"/>
        <v>1.2750000000000001</v>
      </c>
      <c r="FS24" s="9">
        <f t="shared" si="37"/>
        <v>573.75000000000011</v>
      </c>
      <c r="FT24" s="9">
        <f t="shared" si="38"/>
        <v>2.5500000000000003</v>
      </c>
      <c r="FU24" s="9">
        <f t="shared" si="39"/>
        <v>1147.5000000000002</v>
      </c>
      <c r="FV24" s="9">
        <f t="shared" si="40"/>
        <v>1.36</v>
      </c>
      <c r="FW24" s="9">
        <f t="shared" si="41"/>
        <v>612</v>
      </c>
      <c r="FX24" s="9">
        <f t="shared" si="42"/>
        <v>1.36</v>
      </c>
      <c r="FY24" s="9">
        <f t="shared" si="43"/>
        <v>612</v>
      </c>
      <c r="FZ24" s="9">
        <f t="shared" si="44"/>
        <v>0.68</v>
      </c>
      <c r="GA24" s="9">
        <f t="shared" si="45"/>
        <v>306</v>
      </c>
      <c r="GB24" s="9">
        <f t="shared" si="46"/>
        <v>1.36</v>
      </c>
      <c r="GC24" s="9">
        <f t="shared" si="47"/>
        <v>612</v>
      </c>
      <c r="GD24" s="9">
        <f t="shared" si="48"/>
        <v>1.36</v>
      </c>
      <c r="GE24" s="9">
        <f t="shared" si="49"/>
        <v>612</v>
      </c>
      <c r="GF24" s="9">
        <f t="shared" si="50"/>
        <v>0.68</v>
      </c>
      <c r="GG24" s="9">
        <f t="shared" si="51"/>
        <v>306</v>
      </c>
      <c r="GH24" s="9">
        <f t="shared" si="52"/>
        <v>3.4000000000000004</v>
      </c>
      <c r="GI24" s="9">
        <f t="shared" si="53"/>
        <v>1530.0000000000002</v>
      </c>
      <c r="GJ24" s="130">
        <f t="shared" si="54"/>
        <v>3.4000000000000004</v>
      </c>
      <c r="GK24" s="130">
        <f t="shared" si="55"/>
        <v>1530.0000000000002</v>
      </c>
      <c r="GL24" s="9">
        <f t="shared" si="56"/>
        <v>6.8000000000000007</v>
      </c>
      <c r="GM24" s="9">
        <f t="shared" si="57"/>
        <v>3060.0000000000005</v>
      </c>
      <c r="GN24" s="9">
        <f t="shared" si="58"/>
        <v>1.105</v>
      </c>
      <c r="GO24" s="9">
        <f t="shared" si="59"/>
        <v>497.25</v>
      </c>
      <c r="GP24" s="9">
        <f t="shared" si="60"/>
        <v>1.36</v>
      </c>
      <c r="GQ24" s="9">
        <f t="shared" si="61"/>
        <v>612</v>
      </c>
      <c r="GR24" s="9">
        <f t="shared" si="62"/>
        <v>0.59500000000000008</v>
      </c>
      <c r="GS24" s="9">
        <f t="shared" si="63"/>
        <v>267.75000000000006</v>
      </c>
      <c r="GT24" s="9">
        <f t="shared" si="64"/>
        <v>1.105</v>
      </c>
      <c r="GU24" s="9">
        <f t="shared" si="65"/>
        <v>497.25</v>
      </c>
      <c r="GV24" s="9">
        <f t="shared" si="66"/>
        <v>1.36</v>
      </c>
      <c r="GW24" s="9">
        <f t="shared" si="67"/>
        <v>612</v>
      </c>
      <c r="GX24" s="9">
        <f t="shared" si="68"/>
        <v>0.59500000000000008</v>
      </c>
      <c r="GY24" s="9">
        <f t="shared" si="69"/>
        <v>267.75000000000006</v>
      </c>
      <c r="GZ24" s="9">
        <f t="shared" si="70"/>
        <v>2.9750000000000001</v>
      </c>
      <c r="HA24" s="9">
        <f t="shared" si="71"/>
        <v>1338.75</v>
      </c>
      <c r="HB24" s="9">
        <f t="shared" si="72"/>
        <v>2.9750000000000001</v>
      </c>
      <c r="HC24" s="9">
        <f t="shared" si="73"/>
        <v>1338.75</v>
      </c>
      <c r="HD24" s="9">
        <f t="shared" si="74"/>
        <v>5.95</v>
      </c>
      <c r="HE24" s="9">
        <f t="shared" si="75"/>
        <v>2677.5</v>
      </c>
      <c r="HF24" s="9">
        <f t="shared" si="76"/>
        <v>4.5900000000000007</v>
      </c>
      <c r="HG24" s="9">
        <f t="shared" si="77"/>
        <v>2065.5000000000005</v>
      </c>
      <c r="HH24" s="9">
        <f t="shared" si="78"/>
        <v>2.72</v>
      </c>
      <c r="HI24" s="9">
        <f t="shared" si="79"/>
        <v>1224</v>
      </c>
      <c r="HJ24" s="9">
        <f t="shared" si="80"/>
        <v>1.9550000000000001</v>
      </c>
      <c r="HK24" s="9">
        <f t="shared" si="81"/>
        <v>879.75</v>
      </c>
      <c r="HL24" s="9">
        <f t="shared" si="82"/>
        <v>4.5900000000000007</v>
      </c>
      <c r="HM24" s="9">
        <f t="shared" si="83"/>
        <v>2065.5000000000005</v>
      </c>
      <c r="HN24" s="9">
        <f t="shared" si="84"/>
        <v>2.72</v>
      </c>
      <c r="HO24" s="9">
        <f t="shared" si="85"/>
        <v>1224</v>
      </c>
      <c r="HP24" s="9">
        <f t="shared" si="86"/>
        <v>1.9550000000000001</v>
      </c>
      <c r="HQ24" s="9">
        <f t="shared" si="87"/>
        <v>879.75</v>
      </c>
      <c r="HR24" s="9">
        <f t="shared" si="88"/>
        <v>9.1800000000000015</v>
      </c>
      <c r="HS24" s="9">
        <f t="shared" si="89"/>
        <v>4131.0000000000009</v>
      </c>
      <c r="HT24" s="9">
        <f t="shared" si="90"/>
        <v>9.1800000000000015</v>
      </c>
      <c r="HU24" s="9">
        <f t="shared" si="91"/>
        <v>4131.0000000000009</v>
      </c>
      <c r="HV24" s="9">
        <f t="shared" si="92"/>
        <v>18.360000000000003</v>
      </c>
      <c r="HW24" s="9">
        <f t="shared" si="93"/>
        <v>8262.0000000000018</v>
      </c>
      <c r="HX24" s="9">
        <f t="shared" si="325"/>
        <v>0.93500000000000005</v>
      </c>
      <c r="HY24" s="9">
        <f t="shared" si="94"/>
        <v>420.75</v>
      </c>
      <c r="HZ24" s="9">
        <f t="shared" si="95"/>
        <v>0.76500000000000001</v>
      </c>
      <c r="IA24" s="9">
        <f t="shared" si="96"/>
        <v>344.25</v>
      </c>
      <c r="IB24" s="9">
        <f t="shared" si="97"/>
        <v>0.68</v>
      </c>
      <c r="IC24" s="9">
        <f t="shared" si="98"/>
        <v>306</v>
      </c>
      <c r="ID24" s="9">
        <f t="shared" si="99"/>
        <v>0.93500000000000005</v>
      </c>
      <c r="IE24" s="9">
        <f t="shared" si="100"/>
        <v>420.75</v>
      </c>
      <c r="IF24" s="9">
        <f t="shared" si="101"/>
        <v>0.76500000000000001</v>
      </c>
      <c r="IG24" s="9">
        <f t="shared" si="102"/>
        <v>344.25</v>
      </c>
      <c r="IH24" s="9">
        <f t="shared" si="103"/>
        <v>0.68</v>
      </c>
      <c r="II24" s="9">
        <f t="shared" si="104"/>
        <v>306</v>
      </c>
      <c r="IJ24" s="9">
        <f t="shared" si="105"/>
        <v>2.2950000000000004</v>
      </c>
      <c r="IK24" s="9">
        <f t="shared" si="106"/>
        <v>1032.7500000000002</v>
      </c>
      <c r="IL24" s="9">
        <f t="shared" si="107"/>
        <v>2.2950000000000004</v>
      </c>
      <c r="IM24" s="9">
        <f t="shared" si="108"/>
        <v>1032.7500000000002</v>
      </c>
      <c r="IN24" s="9">
        <f t="shared" si="109"/>
        <v>4.5900000000000007</v>
      </c>
      <c r="IO24" s="9">
        <f t="shared" si="110"/>
        <v>2065.5000000000005</v>
      </c>
      <c r="IP24" s="9">
        <f t="shared" si="111"/>
        <v>2.2950000000000004</v>
      </c>
      <c r="IQ24" s="9">
        <f t="shared" si="112"/>
        <v>1032.7500000000002</v>
      </c>
      <c r="IR24" s="9">
        <f t="shared" si="113"/>
        <v>1.87</v>
      </c>
      <c r="IS24" s="9">
        <f t="shared" si="114"/>
        <v>841.5</v>
      </c>
      <c r="IT24" s="9">
        <f t="shared" si="115"/>
        <v>1.2750000000000001</v>
      </c>
      <c r="IU24" s="9">
        <f t="shared" si="116"/>
        <v>573.75000000000011</v>
      </c>
      <c r="IV24" s="9">
        <f t="shared" si="117"/>
        <v>2.2950000000000004</v>
      </c>
      <c r="IW24" s="9">
        <f t="shared" si="118"/>
        <v>1032.7500000000002</v>
      </c>
      <c r="IX24" s="9">
        <f t="shared" si="119"/>
        <v>1.87</v>
      </c>
      <c r="IY24" s="9">
        <f t="shared" si="120"/>
        <v>841.5</v>
      </c>
      <c r="IZ24" s="9">
        <f t="shared" si="121"/>
        <v>1.2750000000000001</v>
      </c>
      <c r="JA24" s="9">
        <f t="shared" si="122"/>
        <v>573.75000000000011</v>
      </c>
      <c r="JB24" s="9">
        <f t="shared" si="123"/>
        <v>5.3550000000000004</v>
      </c>
      <c r="JC24" s="9">
        <f t="shared" si="124"/>
        <v>2409.75</v>
      </c>
      <c r="JD24" s="9">
        <f t="shared" si="125"/>
        <v>5.3550000000000004</v>
      </c>
      <c r="JE24" s="9">
        <f t="shared" si="126"/>
        <v>2409.75</v>
      </c>
      <c r="JF24" s="9">
        <f t="shared" si="127"/>
        <v>10.71</v>
      </c>
      <c r="JG24" s="9">
        <f t="shared" si="128"/>
        <v>4819.5</v>
      </c>
      <c r="JH24" s="9">
        <f t="shared" si="129"/>
        <v>2.125</v>
      </c>
      <c r="JI24" s="9">
        <f t="shared" si="130"/>
        <v>956.25</v>
      </c>
      <c r="JJ24" s="9">
        <f t="shared" si="131"/>
        <v>2.04</v>
      </c>
      <c r="JK24" s="9">
        <f t="shared" si="132"/>
        <v>918</v>
      </c>
      <c r="JL24" s="9">
        <f t="shared" si="133"/>
        <v>0.68</v>
      </c>
      <c r="JM24" s="9">
        <f t="shared" si="134"/>
        <v>306</v>
      </c>
      <c r="JN24" s="9">
        <f t="shared" si="135"/>
        <v>2.125</v>
      </c>
      <c r="JO24" s="9">
        <f t="shared" si="136"/>
        <v>956.25</v>
      </c>
      <c r="JP24" s="9">
        <f t="shared" si="137"/>
        <v>2.04</v>
      </c>
      <c r="JQ24" s="9">
        <f t="shared" si="138"/>
        <v>918</v>
      </c>
      <c r="JR24" s="9">
        <f t="shared" si="139"/>
        <v>0.68</v>
      </c>
      <c r="JS24" s="9">
        <f t="shared" si="140"/>
        <v>306</v>
      </c>
      <c r="JT24" s="9">
        <f t="shared" si="141"/>
        <v>4.7600000000000007</v>
      </c>
      <c r="JU24" s="9">
        <f t="shared" si="142"/>
        <v>2142.0000000000005</v>
      </c>
      <c r="JV24" s="9">
        <f t="shared" si="143"/>
        <v>4.7600000000000007</v>
      </c>
      <c r="JW24" s="9">
        <f t="shared" si="144"/>
        <v>2142.0000000000005</v>
      </c>
      <c r="JX24" s="9">
        <f t="shared" si="145"/>
        <v>9.5200000000000014</v>
      </c>
      <c r="JY24" s="9">
        <f t="shared" si="146"/>
        <v>4284.0000000000009</v>
      </c>
      <c r="JZ24" s="9">
        <f t="shared" si="147"/>
        <v>1.105</v>
      </c>
      <c r="KA24" s="9">
        <f t="shared" si="148"/>
        <v>497.25</v>
      </c>
      <c r="KB24" s="9">
        <f t="shared" si="149"/>
        <v>0.68</v>
      </c>
      <c r="KC24" s="9">
        <f t="shared" si="150"/>
        <v>306</v>
      </c>
      <c r="KD24" s="9">
        <f t="shared" si="151"/>
        <v>0.42500000000000004</v>
      </c>
      <c r="KE24" s="9">
        <f t="shared" si="152"/>
        <v>191.25000000000003</v>
      </c>
      <c r="KF24" s="9">
        <f t="shared" si="153"/>
        <v>1.105</v>
      </c>
      <c r="KG24" s="9">
        <f t="shared" si="154"/>
        <v>497.25</v>
      </c>
      <c r="KH24" s="9">
        <f t="shared" si="155"/>
        <v>0.68</v>
      </c>
      <c r="KI24" s="9">
        <f t="shared" si="156"/>
        <v>306</v>
      </c>
      <c r="KJ24" s="9">
        <f t="shared" si="157"/>
        <v>0.42500000000000004</v>
      </c>
      <c r="KK24" s="9">
        <f t="shared" si="158"/>
        <v>191.25000000000003</v>
      </c>
      <c r="KL24" s="9">
        <f t="shared" si="159"/>
        <v>2.21</v>
      </c>
      <c r="KM24" s="9">
        <f t="shared" si="160"/>
        <v>994.5</v>
      </c>
      <c r="KN24" s="9">
        <f t="shared" si="161"/>
        <v>2.21</v>
      </c>
      <c r="KO24" s="9">
        <f t="shared" si="162"/>
        <v>994.5</v>
      </c>
      <c r="KP24" s="9">
        <f t="shared" si="163"/>
        <v>4.42</v>
      </c>
      <c r="KQ24" s="9">
        <f t="shared" si="164"/>
        <v>1989</v>
      </c>
      <c r="KR24" s="9">
        <f t="shared" si="165"/>
        <v>0.85000000000000009</v>
      </c>
      <c r="KS24" s="9">
        <f t="shared" si="166"/>
        <v>382.50000000000006</v>
      </c>
      <c r="KT24" s="9">
        <f t="shared" si="167"/>
        <v>1.1900000000000002</v>
      </c>
      <c r="KU24" s="9">
        <f t="shared" si="168"/>
        <v>535.50000000000011</v>
      </c>
      <c r="KV24" s="9">
        <f t="shared" si="169"/>
        <v>0.51</v>
      </c>
      <c r="KW24" s="9">
        <f t="shared" si="170"/>
        <v>229.5</v>
      </c>
      <c r="KX24" s="9">
        <f t="shared" si="171"/>
        <v>0.85000000000000009</v>
      </c>
      <c r="KY24" s="9">
        <f t="shared" si="172"/>
        <v>382.50000000000006</v>
      </c>
      <c r="KZ24" s="9">
        <f t="shared" si="173"/>
        <v>1.1900000000000002</v>
      </c>
      <c r="LA24" s="9">
        <f t="shared" si="174"/>
        <v>535.50000000000011</v>
      </c>
      <c r="LB24" s="9">
        <f t="shared" si="175"/>
        <v>0.51</v>
      </c>
      <c r="LC24" s="9">
        <f t="shared" si="176"/>
        <v>229.5</v>
      </c>
      <c r="LD24" s="9">
        <f t="shared" si="177"/>
        <v>2.4650000000000003</v>
      </c>
      <c r="LE24" s="9">
        <f t="shared" si="178"/>
        <v>1109.2500000000002</v>
      </c>
      <c r="LF24" s="9">
        <f t="shared" si="179"/>
        <v>2.4650000000000003</v>
      </c>
      <c r="LG24" s="9">
        <f t="shared" si="180"/>
        <v>1109.2500000000002</v>
      </c>
      <c r="LH24" s="9">
        <f t="shared" si="181"/>
        <v>4.9300000000000006</v>
      </c>
      <c r="LI24" s="9">
        <f t="shared" si="319"/>
        <v>2218.5000000000005</v>
      </c>
      <c r="LJ24" s="9">
        <f t="shared" si="182"/>
        <v>2.3800000000000003</v>
      </c>
      <c r="LK24" s="9">
        <f t="shared" si="183"/>
        <v>1071.0000000000002</v>
      </c>
      <c r="LL24" s="9">
        <f t="shared" si="184"/>
        <v>3.5700000000000003</v>
      </c>
      <c r="LM24" s="9">
        <f t="shared" si="185"/>
        <v>1606.5000000000002</v>
      </c>
      <c r="LN24" s="9">
        <f t="shared" si="186"/>
        <v>0.34</v>
      </c>
      <c r="LO24" s="9">
        <f t="shared" si="187"/>
        <v>153</v>
      </c>
      <c r="LP24" s="9">
        <f t="shared" si="188"/>
        <v>2.3800000000000003</v>
      </c>
      <c r="LQ24" s="9">
        <f t="shared" si="189"/>
        <v>1071.0000000000002</v>
      </c>
      <c r="LR24" s="9">
        <f t="shared" si="190"/>
        <v>3.5700000000000003</v>
      </c>
      <c r="LS24" s="9">
        <f t="shared" si="191"/>
        <v>1606.5000000000002</v>
      </c>
      <c r="LT24" s="9">
        <f t="shared" si="192"/>
        <v>0.34</v>
      </c>
      <c r="LU24" s="9">
        <f t="shared" si="193"/>
        <v>153</v>
      </c>
      <c r="LV24" s="9">
        <f t="shared" si="194"/>
        <v>6.29</v>
      </c>
      <c r="LW24" s="9">
        <f t="shared" si="195"/>
        <v>2830.5</v>
      </c>
      <c r="LX24" s="9">
        <f t="shared" si="196"/>
        <v>6.29</v>
      </c>
      <c r="LY24" s="9">
        <f t="shared" si="197"/>
        <v>2830.5</v>
      </c>
      <c r="LZ24" s="9">
        <f t="shared" si="198"/>
        <v>12.58</v>
      </c>
      <c r="MA24" s="9">
        <f t="shared" si="199"/>
        <v>5661</v>
      </c>
      <c r="MB24" s="9">
        <f t="shared" si="200"/>
        <v>5.1000000000000005</v>
      </c>
      <c r="MC24" s="9">
        <f t="shared" si="201"/>
        <v>2295.0000000000005</v>
      </c>
      <c r="MD24" s="9">
        <f t="shared" si="202"/>
        <v>6.2050000000000001</v>
      </c>
      <c r="ME24" s="9">
        <f t="shared" si="203"/>
        <v>2792.25</v>
      </c>
      <c r="MF24" s="9">
        <f t="shared" si="204"/>
        <v>2.04</v>
      </c>
      <c r="MG24" s="9">
        <f t="shared" si="205"/>
        <v>918</v>
      </c>
      <c r="MH24" s="9">
        <f t="shared" si="206"/>
        <v>5.1000000000000005</v>
      </c>
      <c r="MI24" s="9">
        <f t="shared" si="207"/>
        <v>2295.0000000000005</v>
      </c>
      <c r="MJ24" s="9">
        <f t="shared" si="208"/>
        <v>6.2050000000000001</v>
      </c>
      <c r="MK24" s="9">
        <f t="shared" si="209"/>
        <v>2792.25</v>
      </c>
      <c r="ML24" s="9">
        <f t="shared" si="210"/>
        <v>2.04</v>
      </c>
      <c r="MM24" s="9">
        <f t="shared" si="211"/>
        <v>918</v>
      </c>
      <c r="MN24" s="9">
        <f t="shared" si="212"/>
        <v>13.260000000000002</v>
      </c>
      <c r="MO24" s="9">
        <f t="shared" si="213"/>
        <v>5967.0000000000009</v>
      </c>
      <c r="MP24" s="9">
        <f t="shared" si="214"/>
        <v>13.260000000000002</v>
      </c>
      <c r="MQ24" s="9">
        <f t="shared" si="215"/>
        <v>5967.0000000000009</v>
      </c>
      <c r="MR24" s="9">
        <f t="shared" si="216"/>
        <v>26.520000000000003</v>
      </c>
      <c r="MS24" s="9">
        <f t="shared" si="320"/>
        <v>11934.000000000002</v>
      </c>
      <c r="MT24" s="9">
        <f t="shared" si="217"/>
        <v>3.6550000000000002</v>
      </c>
      <c r="MU24" s="9">
        <f t="shared" si="218"/>
        <v>1644.75</v>
      </c>
      <c r="MV24" s="9">
        <f t="shared" si="219"/>
        <v>3.4000000000000004</v>
      </c>
      <c r="MW24" s="9">
        <f t="shared" si="220"/>
        <v>1530.0000000000002</v>
      </c>
      <c r="MX24" s="9">
        <f t="shared" si="221"/>
        <v>1.2750000000000001</v>
      </c>
      <c r="MY24" s="9">
        <f t="shared" si="222"/>
        <v>573.75000000000011</v>
      </c>
      <c r="MZ24" s="9">
        <f t="shared" si="223"/>
        <v>3.6550000000000002</v>
      </c>
      <c r="NA24" s="9">
        <f t="shared" si="224"/>
        <v>1644.75</v>
      </c>
      <c r="NB24" s="9">
        <f t="shared" si="225"/>
        <v>3.4000000000000004</v>
      </c>
      <c r="NC24" s="9">
        <f t="shared" si="226"/>
        <v>1530.0000000000002</v>
      </c>
      <c r="ND24" s="9">
        <f t="shared" si="227"/>
        <v>1.2750000000000001</v>
      </c>
      <c r="NE24" s="9">
        <f t="shared" si="228"/>
        <v>573.75000000000011</v>
      </c>
      <c r="NF24" s="9">
        <f t="shared" si="229"/>
        <v>8.16</v>
      </c>
      <c r="NG24" s="9">
        <f t="shared" si="230"/>
        <v>3672</v>
      </c>
      <c r="NH24" s="9">
        <f t="shared" si="231"/>
        <v>8.16</v>
      </c>
      <c r="NI24" s="9">
        <f t="shared" si="232"/>
        <v>3672</v>
      </c>
      <c r="NJ24" s="9">
        <f t="shared" si="233"/>
        <v>16.32</v>
      </c>
      <c r="NK24" s="9">
        <f t="shared" si="234"/>
        <v>7344</v>
      </c>
      <c r="NL24" s="9">
        <f t="shared" si="235"/>
        <v>3.74</v>
      </c>
      <c r="NM24" s="9">
        <f t="shared" si="236"/>
        <v>1683</v>
      </c>
      <c r="NN24" s="9">
        <f t="shared" si="237"/>
        <v>4.08</v>
      </c>
      <c r="NO24" s="9">
        <f t="shared" si="238"/>
        <v>1836</v>
      </c>
      <c r="NP24" s="9">
        <f t="shared" si="239"/>
        <v>1.87</v>
      </c>
      <c r="NQ24" s="9">
        <f t="shared" si="240"/>
        <v>841.5</v>
      </c>
      <c r="NR24" s="9">
        <f t="shared" si="241"/>
        <v>3.74</v>
      </c>
      <c r="NS24" s="9">
        <f t="shared" si="242"/>
        <v>1683</v>
      </c>
      <c r="NT24" s="9">
        <f t="shared" si="243"/>
        <v>4.08</v>
      </c>
      <c r="NU24" s="9">
        <f t="shared" si="244"/>
        <v>1836</v>
      </c>
      <c r="NV24" s="9">
        <f t="shared" si="245"/>
        <v>1.87</v>
      </c>
      <c r="NW24" s="9">
        <f t="shared" si="246"/>
        <v>841.5</v>
      </c>
      <c r="NX24" s="9">
        <f t="shared" si="247"/>
        <v>9.5200000000000014</v>
      </c>
      <c r="NY24" s="9">
        <f t="shared" si="248"/>
        <v>4284.0000000000009</v>
      </c>
      <c r="NZ24" s="9">
        <f t="shared" si="249"/>
        <v>9.5200000000000014</v>
      </c>
      <c r="OA24" s="9">
        <f t="shared" si="250"/>
        <v>4284.0000000000009</v>
      </c>
      <c r="OB24" s="9">
        <f t="shared" si="251"/>
        <v>19.040000000000003</v>
      </c>
      <c r="OC24" s="9">
        <f t="shared" si="321"/>
        <v>8568.0000000000018</v>
      </c>
      <c r="OD24" s="9">
        <f t="shared" si="252"/>
        <v>1.1900000000000002</v>
      </c>
      <c r="OE24" s="9">
        <f t="shared" si="253"/>
        <v>535.50000000000011</v>
      </c>
      <c r="OF24" s="9">
        <f t="shared" si="254"/>
        <v>1.02</v>
      </c>
      <c r="OG24" s="9">
        <f t="shared" si="255"/>
        <v>459</v>
      </c>
      <c r="OH24" s="9">
        <f t="shared" si="256"/>
        <v>0.51</v>
      </c>
      <c r="OI24" s="9">
        <f t="shared" si="257"/>
        <v>229.5</v>
      </c>
      <c r="OJ24" s="9">
        <f t="shared" si="258"/>
        <v>1.1900000000000002</v>
      </c>
      <c r="OK24" s="9">
        <f t="shared" si="259"/>
        <v>535.50000000000011</v>
      </c>
      <c r="OL24" s="9">
        <f t="shared" si="260"/>
        <v>1.02</v>
      </c>
      <c r="OM24" s="9">
        <f t="shared" si="261"/>
        <v>459</v>
      </c>
      <c r="ON24" s="9">
        <f t="shared" si="262"/>
        <v>0.51</v>
      </c>
      <c r="OO24" s="9">
        <f t="shared" si="263"/>
        <v>229.5</v>
      </c>
      <c r="OP24" s="9">
        <f t="shared" si="264"/>
        <v>2.72</v>
      </c>
      <c r="OQ24" s="9">
        <f t="shared" si="265"/>
        <v>1224</v>
      </c>
      <c r="OR24" s="9">
        <f t="shared" si="266"/>
        <v>2.72</v>
      </c>
      <c r="OS24" s="9">
        <f t="shared" si="267"/>
        <v>1224</v>
      </c>
      <c r="OT24" s="9">
        <f t="shared" si="322"/>
        <v>5.44</v>
      </c>
      <c r="OU24" s="9">
        <f t="shared" si="268"/>
        <v>2448</v>
      </c>
      <c r="OV24" s="9">
        <f t="shared" si="269"/>
        <v>3.91</v>
      </c>
      <c r="OW24" s="9">
        <f t="shared" si="270"/>
        <v>1759.5</v>
      </c>
      <c r="OX24" s="9">
        <f t="shared" si="271"/>
        <v>2.3800000000000003</v>
      </c>
      <c r="OY24" s="9">
        <f t="shared" si="272"/>
        <v>1071.0000000000002</v>
      </c>
      <c r="OZ24" s="9">
        <f t="shared" si="273"/>
        <v>3.06</v>
      </c>
      <c r="PA24" s="9">
        <f t="shared" si="274"/>
        <v>1377</v>
      </c>
      <c r="PB24" s="9">
        <f t="shared" si="275"/>
        <v>3.91</v>
      </c>
      <c r="PC24" s="9">
        <f t="shared" si="276"/>
        <v>1759.5</v>
      </c>
      <c r="PD24" s="9">
        <f t="shared" si="277"/>
        <v>2.3800000000000003</v>
      </c>
      <c r="PE24" s="9">
        <f t="shared" si="278"/>
        <v>1071.0000000000002</v>
      </c>
      <c r="PF24" s="9">
        <f t="shared" si="279"/>
        <v>3.06</v>
      </c>
      <c r="PG24" s="9">
        <f t="shared" si="280"/>
        <v>1377</v>
      </c>
      <c r="PH24" s="9">
        <f t="shared" si="281"/>
        <v>9.2650000000000006</v>
      </c>
      <c r="PI24" s="9">
        <f t="shared" si="282"/>
        <v>4169.25</v>
      </c>
      <c r="PJ24" s="9">
        <f t="shared" si="283"/>
        <v>9.2650000000000006</v>
      </c>
      <c r="PK24" s="9">
        <f t="shared" si="284"/>
        <v>4169.25</v>
      </c>
      <c r="PL24" s="9">
        <f t="shared" si="285"/>
        <v>18.53</v>
      </c>
      <c r="PM24" s="9">
        <f t="shared" si="323"/>
        <v>8338.5</v>
      </c>
      <c r="PN24" s="9">
        <f t="shared" si="286"/>
        <v>1.105</v>
      </c>
      <c r="PO24" s="9">
        <f t="shared" si="287"/>
        <v>497.25</v>
      </c>
      <c r="PP24" s="9">
        <f t="shared" si="288"/>
        <v>1.105</v>
      </c>
      <c r="PQ24" s="9">
        <f t="shared" si="289"/>
        <v>497.25</v>
      </c>
      <c r="PR24" s="9">
        <f t="shared" si="290"/>
        <v>0.51</v>
      </c>
      <c r="PS24" s="9">
        <f t="shared" si="291"/>
        <v>229.5</v>
      </c>
      <c r="PT24" s="9">
        <f t="shared" si="292"/>
        <v>1.105</v>
      </c>
      <c r="PU24" s="9">
        <f t="shared" si="293"/>
        <v>497.25</v>
      </c>
      <c r="PV24" s="9">
        <f t="shared" si="294"/>
        <v>1.105</v>
      </c>
      <c r="PW24" s="9">
        <f t="shared" si="295"/>
        <v>497.25</v>
      </c>
      <c r="PX24" s="9">
        <f t="shared" si="296"/>
        <v>0.51</v>
      </c>
      <c r="PY24" s="9">
        <f t="shared" si="297"/>
        <v>229.5</v>
      </c>
      <c r="PZ24" s="9">
        <f t="shared" si="298"/>
        <v>2.72</v>
      </c>
      <c r="QA24" s="9">
        <f t="shared" si="299"/>
        <v>1224</v>
      </c>
      <c r="QB24" s="9">
        <f t="shared" si="300"/>
        <v>2.72</v>
      </c>
      <c r="QC24" s="9">
        <f t="shared" si="301"/>
        <v>1224</v>
      </c>
      <c r="QD24" s="9">
        <f t="shared" si="302"/>
        <v>5.44</v>
      </c>
      <c r="QE24" s="9">
        <f t="shared" si="324"/>
        <v>2448</v>
      </c>
      <c r="QF24" s="9">
        <f t="shared" si="303"/>
        <v>6.0350000000000001</v>
      </c>
      <c r="QG24" s="9">
        <f t="shared" si="304"/>
        <v>2715.75</v>
      </c>
      <c r="QH24" s="9">
        <f t="shared" si="305"/>
        <v>6.0350000000000001</v>
      </c>
      <c r="QI24" s="9">
        <f t="shared" si="306"/>
        <v>2715.75</v>
      </c>
      <c r="QJ24" s="9">
        <f t="shared" si="307"/>
        <v>12.07</v>
      </c>
      <c r="QK24" s="9">
        <f t="shared" si="308"/>
        <v>5431.5</v>
      </c>
      <c r="QL24" s="24">
        <f t="shared" si="309"/>
        <v>212.16</v>
      </c>
      <c r="QM24" s="24">
        <f t="shared" si="310"/>
        <v>90652.5</v>
      </c>
    </row>
    <row r="25" spans="1:455" s="5" customFormat="1" ht="18.75" customHeight="1" x14ac:dyDescent="0.25">
      <c r="A25" s="7" t="s">
        <v>83</v>
      </c>
      <c r="B25" s="3" t="s">
        <v>3</v>
      </c>
      <c r="C25" s="9">
        <v>60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>
        <v>50</v>
      </c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>
        <v>50</v>
      </c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>
        <f t="shared" si="0"/>
        <v>0.1</v>
      </c>
      <c r="DZ25" s="9">
        <f t="shared" si="1"/>
        <v>6</v>
      </c>
      <c r="EA25" s="9">
        <f t="shared" si="311"/>
        <v>1.7000000000000002</v>
      </c>
      <c r="EB25" s="9">
        <f t="shared" si="2"/>
        <v>102.00000000000001</v>
      </c>
      <c r="EC25" s="9">
        <f t="shared" si="3"/>
        <v>0</v>
      </c>
      <c r="ED25" s="9">
        <f t="shared" si="4"/>
        <v>0</v>
      </c>
      <c r="EE25" s="9">
        <f t="shared" si="312"/>
        <v>0</v>
      </c>
      <c r="EF25" s="9">
        <f t="shared" si="5"/>
        <v>0</v>
      </c>
      <c r="EG25" s="9">
        <f t="shared" si="313"/>
        <v>0.1</v>
      </c>
      <c r="EH25" s="9">
        <f t="shared" si="314"/>
        <v>6</v>
      </c>
      <c r="EI25" s="7" t="s">
        <v>83</v>
      </c>
      <c r="EJ25" s="9">
        <f t="shared" si="6"/>
        <v>1.7000000000000002</v>
      </c>
      <c r="EK25" s="9">
        <f t="shared" si="7"/>
        <v>102.00000000000001</v>
      </c>
      <c r="EL25" s="9">
        <f t="shared" si="315"/>
        <v>61.2</v>
      </c>
      <c r="EM25" s="9">
        <f t="shared" si="316"/>
        <v>3672</v>
      </c>
      <c r="EN25" s="9">
        <f t="shared" si="317"/>
        <v>81.600000000000009</v>
      </c>
      <c r="EO25" s="9">
        <f t="shared" si="8"/>
        <v>4896.0000000000009</v>
      </c>
      <c r="EP25" s="9">
        <f t="shared" si="318"/>
        <v>34</v>
      </c>
      <c r="EQ25" s="9">
        <f t="shared" si="9"/>
        <v>2040</v>
      </c>
      <c r="ER25" s="9">
        <f t="shared" si="10"/>
        <v>0</v>
      </c>
      <c r="ES25" s="9">
        <f t="shared" si="11"/>
        <v>0</v>
      </c>
      <c r="ET25" s="9">
        <f t="shared" si="12"/>
        <v>0</v>
      </c>
      <c r="EU25" s="9">
        <f t="shared" si="13"/>
        <v>0</v>
      </c>
      <c r="EV25" s="9">
        <f t="shared" si="14"/>
        <v>0</v>
      </c>
      <c r="EW25" s="9">
        <f t="shared" si="15"/>
        <v>0</v>
      </c>
      <c r="EX25" s="9">
        <f t="shared" si="16"/>
        <v>176.8</v>
      </c>
      <c r="EY25" s="9">
        <f t="shared" si="17"/>
        <v>10608</v>
      </c>
      <c r="EZ25" s="9">
        <f t="shared" si="18"/>
        <v>0</v>
      </c>
      <c r="FA25" s="9">
        <f t="shared" si="19"/>
        <v>0</v>
      </c>
      <c r="FB25" s="9">
        <f t="shared" si="20"/>
        <v>176.8</v>
      </c>
      <c r="FC25" s="9">
        <f t="shared" si="21"/>
        <v>10608</v>
      </c>
      <c r="FD25" s="9">
        <f t="shared" si="22"/>
        <v>6.8000000000000007</v>
      </c>
      <c r="FE25" s="9">
        <f t="shared" si="23"/>
        <v>408.00000000000006</v>
      </c>
      <c r="FF25" s="9">
        <f t="shared" si="24"/>
        <v>10.200000000000001</v>
      </c>
      <c r="FG25" s="9">
        <f t="shared" si="25"/>
        <v>612.00000000000011</v>
      </c>
      <c r="FH25" s="9">
        <f t="shared" si="26"/>
        <v>13.600000000000001</v>
      </c>
      <c r="FI25" s="9">
        <f t="shared" si="27"/>
        <v>816.00000000000011</v>
      </c>
      <c r="FJ25" s="9">
        <f t="shared" si="28"/>
        <v>0</v>
      </c>
      <c r="FK25" s="9">
        <f t="shared" si="29"/>
        <v>0</v>
      </c>
      <c r="FL25" s="9">
        <f t="shared" si="30"/>
        <v>0</v>
      </c>
      <c r="FM25" s="9">
        <f t="shared" si="31"/>
        <v>0</v>
      </c>
      <c r="FN25" s="9">
        <f t="shared" si="32"/>
        <v>0</v>
      </c>
      <c r="FO25" s="9">
        <f t="shared" si="33"/>
        <v>0</v>
      </c>
      <c r="FP25" s="9">
        <f t="shared" si="34"/>
        <v>25.500000000000004</v>
      </c>
      <c r="FQ25" s="9">
        <f t="shared" si="35"/>
        <v>1530.0000000000002</v>
      </c>
      <c r="FR25" s="9">
        <f t="shared" si="36"/>
        <v>0</v>
      </c>
      <c r="FS25" s="9">
        <f t="shared" si="37"/>
        <v>0</v>
      </c>
      <c r="FT25" s="9">
        <f t="shared" si="38"/>
        <v>25.500000000000004</v>
      </c>
      <c r="FU25" s="9">
        <f t="shared" si="39"/>
        <v>1530.0000000000002</v>
      </c>
      <c r="FV25" s="9">
        <f t="shared" si="40"/>
        <v>27.200000000000003</v>
      </c>
      <c r="FW25" s="9">
        <f t="shared" si="41"/>
        <v>1632.0000000000002</v>
      </c>
      <c r="FX25" s="9">
        <f t="shared" si="42"/>
        <v>27.200000000000003</v>
      </c>
      <c r="FY25" s="9">
        <f t="shared" si="43"/>
        <v>1632.0000000000002</v>
      </c>
      <c r="FZ25" s="9">
        <f t="shared" si="44"/>
        <v>13.600000000000001</v>
      </c>
      <c r="GA25" s="9">
        <f t="shared" si="45"/>
        <v>816.00000000000011</v>
      </c>
      <c r="GB25" s="9">
        <f t="shared" si="46"/>
        <v>0</v>
      </c>
      <c r="GC25" s="9">
        <f t="shared" si="47"/>
        <v>0</v>
      </c>
      <c r="GD25" s="9">
        <f t="shared" si="48"/>
        <v>0</v>
      </c>
      <c r="GE25" s="9">
        <f t="shared" si="49"/>
        <v>0</v>
      </c>
      <c r="GF25" s="9">
        <f t="shared" si="50"/>
        <v>0</v>
      </c>
      <c r="GG25" s="9">
        <f t="shared" si="51"/>
        <v>0</v>
      </c>
      <c r="GH25" s="9">
        <f t="shared" si="52"/>
        <v>68</v>
      </c>
      <c r="GI25" s="9">
        <f t="shared" si="53"/>
        <v>4080</v>
      </c>
      <c r="GJ25" s="130">
        <f t="shared" si="54"/>
        <v>0</v>
      </c>
      <c r="GK25" s="130">
        <f t="shared" si="55"/>
        <v>0</v>
      </c>
      <c r="GL25" s="9">
        <f t="shared" si="56"/>
        <v>68</v>
      </c>
      <c r="GM25" s="9">
        <f t="shared" si="57"/>
        <v>4080</v>
      </c>
      <c r="GN25" s="9">
        <f t="shared" si="58"/>
        <v>22.1</v>
      </c>
      <c r="GO25" s="9">
        <f t="shared" si="59"/>
        <v>1326</v>
      </c>
      <c r="GP25" s="9">
        <f t="shared" si="60"/>
        <v>27.200000000000003</v>
      </c>
      <c r="GQ25" s="9">
        <f t="shared" si="61"/>
        <v>1632.0000000000002</v>
      </c>
      <c r="GR25" s="9">
        <f t="shared" si="62"/>
        <v>11.900000000000002</v>
      </c>
      <c r="GS25" s="9">
        <f t="shared" si="63"/>
        <v>714.00000000000011</v>
      </c>
      <c r="GT25" s="9">
        <f t="shared" si="64"/>
        <v>0</v>
      </c>
      <c r="GU25" s="9">
        <f t="shared" si="65"/>
        <v>0</v>
      </c>
      <c r="GV25" s="9">
        <f t="shared" si="66"/>
        <v>0</v>
      </c>
      <c r="GW25" s="9">
        <f t="shared" si="67"/>
        <v>0</v>
      </c>
      <c r="GX25" s="9">
        <f t="shared" si="68"/>
        <v>0</v>
      </c>
      <c r="GY25" s="9">
        <f t="shared" si="69"/>
        <v>0</v>
      </c>
      <c r="GZ25" s="9">
        <f t="shared" si="70"/>
        <v>59.500000000000007</v>
      </c>
      <c r="HA25" s="9">
        <f t="shared" si="71"/>
        <v>3570.0000000000005</v>
      </c>
      <c r="HB25" s="9">
        <f t="shared" si="72"/>
        <v>0</v>
      </c>
      <c r="HC25" s="9">
        <f t="shared" si="73"/>
        <v>0</v>
      </c>
      <c r="HD25" s="9">
        <f t="shared" si="74"/>
        <v>59.500000000000007</v>
      </c>
      <c r="HE25" s="9">
        <f t="shared" si="75"/>
        <v>3570.0000000000005</v>
      </c>
      <c r="HF25" s="9">
        <f t="shared" si="76"/>
        <v>91.800000000000011</v>
      </c>
      <c r="HG25" s="9">
        <f t="shared" si="77"/>
        <v>5508.0000000000009</v>
      </c>
      <c r="HH25" s="9">
        <f t="shared" si="78"/>
        <v>54.400000000000006</v>
      </c>
      <c r="HI25" s="9">
        <f t="shared" si="79"/>
        <v>3264.0000000000005</v>
      </c>
      <c r="HJ25" s="9">
        <f t="shared" si="80"/>
        <v>39.1</v>
      </c>
      <c r="HK25" s="9">
        <f t="shared" si="81"/>
        <v>2346</v>
      </c>
      <c r="HL25" s="9">
        <f t="shared" si="82"/>
        <v>0</v>
      </c>
      <c r="HM25" s="9">
        <f t="shared" si="83"/>
        <v>0</v>
      </c>
      <c r="HN25" s="9">
        <f t="shared" si="84"/>
        <v>0</v>
      </c>
      <c r="HO25" s="9">
        <f t="shared" si="85"/>
        <v>0</v>
      </c>
      <c r="HP25" s="9">
        <f t="shared" si="86"/>
        <v>0</v>
      </c>
      <c r="HQ25" s="9">
        <f t="shared" si="87"/>
        <v>0</v>
      </c>
      <c r="HR25" s="9">
        <f t="shared" si="88"/>
        <v>183.60000000000002</v>
      </c>
      <c r="HS25" s="9">
        <f t="shared" si="89"/>
        <v>11016.000000000002</v>
      </c>
      <c r="HT25" s="9">
        <f t="shared" si="90"/>
        <v>0</v>
      </c>
      <c r="HU25" s="9">
        <f t="shared" si="91"/>
        <v>0</v>
      </c>
      <c r="HV25" s="9">
        <f t="shared" si="92"/>
        <v>183.60000000000002</v>
      </c>
      <c r="HW25" s="9">
        <f t="shared" si="93"/>
        <v>11016.000000000002</v>
      </c>
      <c r="HX25" s="9">
        <f t="shared" si="325"/>
        <v>18.700000000000003</v>
      </c>
      <c r="HY25" s="9">
        <f t="shared" si="94"/>
        <v>1122.0000000000002</v>
      </c>
      <c r="HZ25" s="9">
        <f t="shared" si="95"/>
        <v>15.3</v>
      </c>
      <c r="IA25" s="9">
        <f t="shared" si="96"/>
        <v>918</v>
      </c>
      <c r="IB25" s="9">
        <f t="shared" si="97"/>
        <v>13.600000000000001</v>
      </c>
      <c r="IC25" s="9">
        <f t="shared" si="98"/>
        <v>816.00000000000011</v>
      </c>
      <c r="ID25" s="9">
        <f t="shared" si="99"/>
        <v>0</v>
      </c>
      <c r="IE25" s="9">
        <f t="shared" si="100"/>
        <v>0</v>
      </c>
      <c r="IF25" s="9">
        <f t="shared" si="101"/>
        <v>0</v>
      </c>
      <c r="IG25" s="9">
        <f t="shared" si="102"/>
        <v>0</v>
      </c>
      <c r="IH25" s="9">
        <f t="shared" si="103"/>
        <v>0</v>
      </c>
      <c r="II25" s="9">
        <f t="shared" si="104"/>
        <v>0</v>
      </c>
      <c r="IJ25" s="9">
        <f t="shared" si="105"/>
        <v>45.900000000000006</v>
      </c>
      <c r="IK25" s="9">
        <f t="shared" si="106"/>
        <v>2754.0000000000005</v>
      </c>
      <c r="IL25" s="9">
        <f t="shared" si="107"/>
        <v>0</v>
      </c>
      <c r="IM25" s="9">
        <f t="shared" si="108"/>
        <v>0</v>
      </c>
      <c r="IN25" s="9">
        <f t="shared" si="109"/>
        <v>45.900000000000006</v>
      </c>
      <c r="IO25" s="9">
        <f t="shared" si="110"/>
        <v>2754.0000000000005</v>
      </c>
      <c r="IP25" s="9">
        <f t="shared" si="111"/>
        <v>45.900000000000006</v>
      </c>
      <c r="IQ25" s="9">
        <f t="shared" si="112"/>
        <v>2754.0000000000005</v>
      </c>
      <c r="IR25" s="9">
        <f t="shared" si="113"/>
        <v>37.400000000000006</v>
      </c>
      <c r="IS25" s="9">
        <f t="shared" si="114"/>
        <v>2244.0000000000005</v>
      </c>
      <c r="IT25" s="9">
        <f t="shared" si="115"/>
        <v>25.500000000000004</v>
      </c>
      <c r="IU25" s="9">
        <f t="shared" si="116"/>
        <v>1530.0000000000002</v>
      </c>
      <c r="IV25" s="9">
        <f t="shared" si="117"/>
        <v>0</v>
      </c>
      <c r="IW25" s="9">
        <f t="shared" si="118"/>
        <v>0</v>
      </c>
      <c r="IX25" s="9">
        <f t="shared" si="119"/>
        <v>0</v>
      </c>
      <c r="IY25" s="9">
        <f t="shared" si="120"/>
        <v>0</v>
      </c>
      <c r="IZ25" s="9">
        <f t="shared" si="121"/>
        <v>0</v>
      </c>
      <c r="JA25" s="9">
        <f t="shared" si="122"/>
        <v>0</v>
      </c>
      <c r="JB25" s="9">
        <f t="shared" si="123"/>
        <v>107.10000000000001</v>
      </c>
      <c r="JC25" s="9">
        <f t="shared" si="124"/>
        <v>6426.0000000000009</v>
      </c>
      <c r="JD25" s="9">
        <f t="shared" si="125"/>
        <v>0</v>
      </c>
      <c r="JE25" s="9">
        <f t="shared" si="126"/>
        <v>0</v>
      </c>
      <c r="JF25" s="9">
        <f t="shared" si="127"/>
        <v>107.10000000000001</v>
      </c>
      <c r="JG25" s="9">
        <f t="shared" si="128"/>
        <v>6426.0000000000009</v>
      </c>
      <c r="JH25" s="9">
        <f t="shared" si="129"/>
        <v>42.500000000000007</v>
      </c>
      <c r="JI25" s="9">
        <f t="shared" si="130"/>
        <v>2550.0000000000005</v>
      </c>
      <c r="JJ25" s="9">
        <f t="shared" si="131"/>
        <v>40.800000000000004</v>
      </c>
      <c r="JK25" s="9">
        <f t="shared" si="132"/>
        <v>2448.0000000000005</v>
      </c>
      <c r="JL25" s="9">
        <f t="shared" si="133"/>
        <v>13.600000000000001</v>
      </c>
      <c r="JM25" s="9">
        <f t="shared" si="134"/>
        <v>816.00000000000011</v>
      </c>
      <c r="JN25" s="9">
        <f t="shared" si="135"/>
        <v>42.500000000000007</v>
      </c>
      <c r="JO25" s="9">
        <f t="shared" si="136"/>
        <v>2550.0000000000005</v>
      </c>
      <c r="JP25" s="9">
        <f t="shared" si="137"/>
        <v>0</v>
      </c>
      <c r="JQ25" s="9">
        <f t="shared" si="138"/>
        <v>0</v>
      </c>
      <c r="JR25" s="9">
        <f t="shared" si="139"/>
        <v>0</v>
      </c>
      <c r="JS25" s="9">
        <f t="shared" si="140"/>
        <v>0</v>
      </c>
      <c r="JT25" s="9">
        <f t="shared" si="141"/>
        <v>95.200000000000017</v>
      </c>
      <c r="JU25" s="9">
        <f t="shared" si="142"/>
        <v>5712.0000000000009</v>
      </c>
      <c r="JV25" s="9">
        <f t="shared" si="143"/>
        <v>0</v>
      </c>
      <c r="JW25" s="9">
        <f t="shared" si="144"/>
        <v>0</v>
      </c>
      <c r="JX25" s="9">
        <f t="shared" si="145"/>
        <v>95.200000000000017</v>
      </c>
      <c r="JY25" s="9">
        <f t="shared" si="146"/>
        <v>5712.0000000000009</v>
      </c>
      <c r="JZ25" s="9">
        <f t="shared" si="147"/>
        <v>22.1</v>
      </c>
      <c r="KA25" s="9">
        <f t="shared" si="148"/>
        <v>1326</v>
      </c>
      <c r="KB25" s="9">
        <f t="shared" si="149"/>
        <v>13.600000000000001</v>
      </c>
      <c r="KC25" s="9">
        <f t="shared" si="150"/>
        <v>816.00000000000011</v>
      </c>
      <c r="KD25" s="9">
        <f t="shared" si="151"/>
        <v>8.5</v>
      </c>
      <c r="KE25" s="9">
        <f t="shared" si="152"/>
        <v>510</v>
      </c>
      <c r="KF25" s="9">
        <f t="shared" si="153"/>
        <v>0</v>
      </c>
      <c r="KG25" s="9">
        <f t="shared" si="154"/>
        <v>0</v>
      </c>
      <c r="KH25" s="9">
        <f t="shared" si="155"/>
        <v>0</v>
      </c>
      <c r="KI25" s="9">
        <f t="shared" si="156"/>
        <v>0</v>
      </c>
      <c r="KJ25" s="9">
        <f t="shared" si="157"/>
        <v>0</v>
      </c>
      <c r="KK25" s="9">
        <f t="shared" si="158"/>
        <v>0</v>
      </c>
      <c r="KL25" s="9">
        <f t="shared" si="159"/>
        <v>44.2</v>
      </c>
      <c r="KM25" s="9">
        <f t="shared" si="160"/>
        <v>2652</v>
      </c>
      <c r="KN25" s="9">
        <f t="shared" si="161"/>
        <v>0</v>
      </c>
      <c r="KO25" s="9">
        <f t="shared" si="162"/>
        <v>0</v>
      </c>
      <c r="KP25" s="9">
        <f t="shared" si="163"/>
        <v>44.2</v>
      </c>
      <c r="KQ25" s="9">
        <f t="shared" si="164"/>
        <v>2652</v>
      </c>
      <c r="KR25" s="9">
        <f t="shared" si="165"/>
        <v>17</v>
      </c>
      <c r="KS25" s="9">
        <f t="shared" si="166"/>
        <v>1020</v>
      </c>
      <c r="KT25" s="9">
        <f t="shared" si="167"/>
        <v>23.800000000000004</v>
      </c>
      <c r="KU25" s="9">
        <f t="shared" si="168"/>
        <v>1428.0000000000002</v>
      </c>
      <c r="KV25" s="9">
        <f t="shared" si="169"/>
        <v>10.200000000000001</v>
      </c>
      <c r="KW25" s="9">
        <f t="shared" si="170"/>
        <v>612.00000000000011</v>
      </c>
      <c r="KX25" s="9">
        <f t="shared" si="171"/>
        <v>0</v>
      </c>
      <c r="KY25" s="9">
        <f t="shared" si="172"/>
        <v>0</v>
      </c>
      <c r="KZ25" s="9">
        <f t="shared" si="173"/>
        <v>0</v>
      </c>
      <c r="LA25" s="9">
        <f t="shared" si="174"/>
        <v>0</v>
      </c>
      <c r="LB25" s="9">
        <f t="shared" si="175"/>
        <v>0</v>
      </c>
      <c r="LC25" s="9">
        <f t="shared" si="176"/>
        <v>0</v>
      </c>
      <c r="LD25" s="9">
        <f t="shared" si="177"/>
        <v>49.300000000000004</v>
      </c>
      <c r="LE25" s="9">
        <f t="shared" si="178"/>
        <v>2958.0000000000005</v>
      </c>
      <c r="LF25" s="9">
        <f t="shared" si="179"/>
        <v>0</v>
      </c>
      <c r="LG25" s="9">
        <f t="shared" si="180"/>
        <v>0</v>
      </c>
      <c r="LH25" s="9">
        <f t="shared" si="181"/>
        <v>49.300000000000004</v>
      </c>
      <c r="LI25" s="9">
        <f t="shared" si="319"/>
        <v>2958.0000000000005</v>
      </c>
      <c r="LJ25" s="9">
        <f t="shared" si="182"/>
        <v>47.600000000000009</v>
      </c>
      <c r="LK25" s="9">
        <f t="shared" si="183"/>
        <v>2856.0000000000005</v>
      </c>
      <c r="LL25" s="9">
        <f t="shared" si="184"/>
        <v>71.400000000000006</v>
      </c>
      <c r="LM25" s="9">
        <f t="shared" si="185"/>
        <v>4284</v>
      </c>
      <c r="LN25" s="9">
        <f t="shared" si="186"/>
        <v>6.8000000000000007</v>
      </c>
      <c r="LO25" s="9">
        <f t="shared" si="187"/>
        <v>408.00000000000006</v>
      </c>
      <c r="LP25" s="9">
        <f t="shared" si="188"/>
        <v>0</v>
      </c>
      <c r="LQ25" s="9">
        <f t="shared" si="189"/>
        <v>0</v>
      </c>
      <c r="LR25" s="9">
        <f t="shared" si="190"/>
        <v>0</v>
      </c>
      <c r="LS25" s="9">
        <f t="shared" si="191"/>
        <v>0</v>
      </c>
      <c r="LT25" s="9">
        <f t="shared" si="192"/>
        <v>0</v>
      </c>
      <c r="LU25" s="9">
        <f t="shared" si="193"/>
        <v>0</v>
      </c>
      <c r="LV25" s="9">
        <f t="shared" si="194"/>
        <v>125.80000000000001</v>
      </c>
      <c r="LW25" s="9">
        <f t="shared" si="195"/>
        <v>7548.0000000000009</v>
      </c>
      <c r="LX25" s="9">
        <f t="shared" si="196"/>
        <v>0</v>
      </c>
      <c r="LY25" s="9">
        <f t="shared" si="197"/>
        <v>0</v>
      </c>
      <c r="LZ25" s="9">
        <f t="shared" si="198"/>
        <v>125.80000000000001</v>
      </c>
      <c r="MA25" s="9">
        <f t="shared" si="199"/>
        <v>7548.0000000000009</v>
      </c>
      <c r="MB25" s="9">
        <f t="shared" si="200"/>
        <v>102.00000000000001</v>
      </c>
      <c r="MC25" s="9">
        <f t="shared" si="201"/>
        <v>6120.0000000000009</v>
      </c>
      <c r="MD25" s="9">
        <f t="shared" si="202"/>
        <v>124.10000000000001</v>
      </c>
      <c r="ME25" s="9">
        <f t="shared" si="203"/>
        <v>7446.0000000000009</v>
      </c>
      <c r="MF25" s="9">
        <f t="shared" si="204"/>
        <v>40.800000000000004</v>
      </c>
      <c r="MG25" s="9">
        <f t="shared" si="205"/>
        <v>2448.0000000000005</v>
      </c>
      <c r="MH25" s="9">
        <f t="shared" si="206"/>
        <v>0</v>
      </c>
      <c r="MI25" s="9">
        <f t="shared" si="207"/>
        <v>0</v>
      </c>
      <c r="MJ25" s="9">
        <f t="shared" si="208"/>
        <v>0</v>
      </c>
      <c r="MK25" s="9">
        <f t="shared" si="209"/>
        <v>0</v>
      </c>
      <c r="ML25" s="9">
        <f t="shared" si="210"/>
        <v>0</v>
      </c>
      <c r="MM25" s="9">
        <f t="shared" si="211"/>
        <v>0</v>
      </c>
      <c r="MN25" s="9">
        <f t="shared" si="212"/>
        <v>265.20000000000005</v>
      </c>
      <c r="MO25" s="9">
        <f t="shared" si="213"/>
        <v>15912.000000000004</v>
      </c>
      <c r="MP25" s="9">
        <f t="shared" si="214"/>
        <v>0</v>
      </c>
      <c r="MQ25" s="9">
        <f t="shared" si="215"/>
        <v>0</v>
      </c>
      <c r="MR25" s="9">
        <f t="shared" si="216"/>
        <v>265.20000000000005</v>
      </c>
      <c r="MS25" s="9">
        <f t="shared" si="320"/>
        <v>15912.000000000004</v>
      </c>
      <c r="MT25" s="9">
        <f t="shared" si="217"/>
        <v>73.100000000000009</v>
      </c>
      <c r="MU25" s="9">
        <f t="shared" si="218"/>
        <v>4386.0000000000009</v>
      </c>
      <c r="MV25" s="9">
        <f t="shared" si="219"/>
        <v>68</v>
      </c>
      <c r="MW25" s="9">
        <f t="shared" si="220"/>
        <v>4080</v>
      </c>
      <c r="MX25" s="9">
        <f t="shared" si="221"/>
        <v>25.500000000000004</v>
      </c>
      <c r="MY25" s="9">
        <f t="shared" si="222"/>
        <v>1530.0000000000002</v>
      </c>
      <c r="MZ25" s="9">
        <f t="shared" si="223"/>
        <v>0</v>
      </c>
      <c r="NA25" s="9">
        <f t="shared" si="224"/>
        <v>0</v>
      </c>
      <c r="NB25" s="9">
        <f t="shared" si="225"/>
        <v>0</v>
      </c>
      <c r="NC25" s="9">
        <f t="shared" si="226"/>
        <v>0</v>
      </c>
      <c r="ND25" s="9">
        <f t="shared" si="227"/>
        <v>0</v>
      </c>
      <c r="NE25" s="9">
        <f t="shared" si="228"/>
        <v>0</v>
      </c>
      <c r="NF25" s="9">
        <f t="shared" si="229"/>
        <v>163.20000000000002</v>
      </c>
      <c r="NG25" s="9">
        <f t="shared" si="230"/>
        <v>9792.0000000000018</v>
      </c>
      <c r="NH25" s="9">
        <f t="shared" si="231"/>
        <v>0</v>
      </c>
      <c r="NI25" s="9">
        <f t="shared" si="232"/>
        <v>0</v>
      </c>
      <c r="NJ25" s="9">
        <f t="shared" si="233"/>
        <v>163.20000000000002</v>
      </c>
      <c r="NK25" s="9">
        <f t="shared" si="234"/>
        <v>9792.0000000000018</v>
      </c>
      <c r="NL25" s="9">
        <f t="shared" si="235"/>
        <v>74.800000000000011</v>
      </c>
      <c r="NM25" s="9">
        <f t="shared" si="236"/>
        <v>4488.0000000000009</v>
      </c>
      <c r="NN25" s="9">
        <f t="shared" si="237"/>
        <v>81.600000000000009</v>
      </c>
      <c r="NO25" s="9">
        <f t="shared" si="238"/>
        <v>4896.0000000000009</v>
      </c>
      <c r="NP25" s="9">
        <f t="shared" si="239"/>
        <v>37.400000000000006</v>
      </c>
      <c r="NQ25" s="9">
        <f t="shared" si="240"/>
        <v>2244.0000000000005</v>
      </c>
      <c r="NR25" s="9">
        <f t="shared" si="241"/>
        <v>0</v>
      </c>
      <c r="NS25" s="9">
        <f t="shared" si="242"/>
        <v>0</v>
      </c>
      <c r="NT25" s="9">
        <f t="shared" si="243"/>
        <v>0</v>
      </c>
      <c r="NU25" s="9">
        <f t="shared" si="244"/>
        <v>0</v>
      </c>
      <c r="NV25" s="9">
        <f t="shared" si="245"/>
        <v>0</v>
      </c>
      <c r="NW25" s="9">
        <f t="shared" si="246"/>
        <v>0</v>
      </c>
      <c r="NX25" s="9">
        <f t="shared" si="247"/>
        <v>190.40000000000003</v>
      </c>
      <c r="NY25" s="9">
        <f t="shared" si="248"/>
        <v>11424.000000000002</v>
      </c>
      <c r="NZ25" s="9">
        <f t="shared" si="249"/>
        <v>0</v>
      </c>
      <c r="OA25" s="9">
        <f t="shared" si="250"/>
        <v>0</v>
      </c>
      <c r="OB25" s="9">
        <f t="shared" si="251"/>
        <v>190.40000000000003</v>
      </c>
      <c r="OC25" s="9">
        <f t="shared" si="321"/>
        <v>11424.000000000002</v>
      </c>
      <c r="OD25" s="9">
        <f t="shared" si="252"/>
        <v>23.800000000000004</v>
      </c>
      <c r="OE25" s="9">
        <f t="shared" si="253"/>
        <v>1428.0000000000002</v>
      </c>
      <c r="OF25" s="9">
        <f t="shared" si="254"/>
        <v>20.400000000000002</v>
      </c>
      <c r="OG25" s="9">
        <f t="shared" si="255"/>
        <v>1224.0000000000002</v>
      </c>
      <c r="OH25" s="9">
        <f t="shared" si="256"/>
        <v>10.200000000000001</v>
      </c>
      <c r="OI25" s="9">
        <f t="shared" si="257"/>
        <v>612.00000000000011</v>
      </c>
      <c r="OJ25" s="9">
        <f t="shared" si="258"/>
        <v>0</v>
      </c>
      <c r="OK25" s="9">
        <f t="shared" si="259"/>
        <v>0</v>
      </c>
      <c r="OL25" s="9">
        <f t="shared" si="260"/>
        <v>0</v>
      </c>
      <c r="OM25" s="9">
        <f t="shared" si="261"/>
        <v>0</v>
      </c>
      <c r="ON25" s="9">
        <f t="shared" si="262"/>
        <v>0</v>
      </c>
      <c r="OO25" s="9">
        <f t="shared" si="263"/>
        <v>0</v>
      </c>
      <c r="OP25" s="9">
        <f t="shared" si="264"/>
        <v>54.400000000000006</v>
      </c>
      <c r="OQ25" s="9">
        <f t="shared" si="265"/>
        <v>3264.0000000000005</v>
      </c>
      <c r="OR25" s="9">
        <f t="shared" si="266"/>
        <v>0</v>
      </c>
      <c r="OS25" s="9">
        <f t="shared" si="267"/>
        <v>0</v>
      </c>
      <c r="OT25" s="9">
        <f t="shared" si="322"/>
        <v>54.400000000000006</v>
      </c>
      <c r="OU25" s="9">
        <f t="shared" si="268"/>
        <v>3264.0000000000005</v>
      </c>
      <c r="OV25" s="9">
        <f t="shared" si="269"/>
        <v>78.2</v>
      </c>
      <c r="OW25" s="9">
        <f t="shared" si="270"/>
        <v>4692</v>
      </c>
      <c r="OX25" s="9">
        <f t="shared" si="271"/>
        <v>47.600000000000009</v>
      </c>
      <c r="OY25" s="9">
        <f t="shared" si="272"/>
        <v>2856.0000000000005</v>
      </c>
      <c r="OZ25" s="9">
        <f t="shared" si="273"/>
        <v>61.2</v>
      </c>
      <c r="PA25" s="9">
        <f t="shared" si="274"/>
        <v>3672</v>
      </c>
      <c r="PB25" s="9">
        <f t="shared" si="275"/>
        <v>0</v>
      </c>
      <c r="PC25" s="9">
        <f t="shared" si="276"/>
        <v>0</v>
      </c>
      <c r="PD25" s="9">
        <f t="shared" si="277"/>
        <v>0</v>
      </c>
      <c r="PE25" s="9">
        <f t="shared" si="278"/>
        <v>0</v>
      </c>
      <c r="PF25" s="9">
        <f t="shared" si="279"/>
        <v>0</v>
      </c>
      <c r="PG25" s="9">
        <f t="shared" si="280"/>
        <v>0</v>
      </c>
      <c r="PH25" s="9">
        <f t="shared" si="281"/>
        <v>185.3</v>
      </c>
      <c r="PI25" s="9">
        <f t="shared" si="282"/>
        <v>11118</v>
      </c>
      <c r="PJ25" s="9">
        <f t="shared" si="283"/>
        <v>0</v>
      </c>
      <c r="PK25" s="9">
        <f t="shared" si="284"/>
        <v>0</v>
      </c>
      <c r="PL25" s="9">
        <f t="shared" si="285"/>
        <v>185.3</v>
      </c>
      <c r="PM25" s="9">
        <f t="shared" si="323"/>
        <v>11118</v>
      </c>
      <c r="PN25" s="9">
        <f t="shared" si="286"/>
        <v>22.1</v>
      </c>
      <c r="PO25" s="9">
        <f t="shared" si="287"/>
        <v>1326</v>
      </c>
      <c r="PP25" s="9">
        <f t="shared" si="288"/>
        <v>22.1</v>
      </c>
      <c r="PQ25" s="9">
        <f t="shared" si="289"/>
        <v>1326</v>
      </c>
      <c r="PR25" s="9">
        <f t="shared" si="290"/>
        <v>10.200000000000001</v>
      </c>
      <c r="PS25" s="9">
        <f t="shared" si="291"/>
        <v>612.00000000000011</v>
      </c>
      <c r="PT25" s="9">
        <f t="shared" si="292"/>
        <v>0</v>
      </c>
      <c r="PU25" s="9">
        <f t="shared" si="293"/>
        <v>0</v>
      </c>
      <c r="PV25" s="9">
        <f t="shared" si="294"/>
        <v>0</v>
      </c>
      <c r="PW25" s="9">
        <f t="shared" si="295"/>
        <v>0</v>
      </c>
      <c r="PX25" s="9">
        <f t="shared" si="296"/>
        <v>0</v>
      </c>
      <c r="PY25" s="9">
        <f t="shared" si="297"/>
        <v>0</v>
      </c>
      <c r="PZ25" s="9">
        <f t="shared" si="298"/>
        <v>54.400000000000006</v>
      </c>
      <c r="QA25" s="9">
        <f t="shared" si="299"/>
        <v>3264.0000000000005</v>
      </c>
      <c r="QB25" s="9">
        <f t="shared" si="300"/>
        <v>0</v>
      </c>
      <c r="QC25" s="9">
        <f t="shared" si="301"/>
        <v>0</v>
      </c>
      <c r="QD25" s="9">
        <f t="shared" si="302"/>
        <v>54.400000000000006</v>
      </c>
      <c r="QE25" s="9">
        <f t="shared" si="324"/>
        <v>3264.0000000000005</v>
      </c>
      <c r="QF25" s="9">
        <f t="shared" si="303"/>
        <v>120.70000000000002</v>
      </c>
      <c r="QG25" s="9">
        <f t="shared" si="304"/>
        <v>7242.0000000000009</v>
      </c>
      <c r="QH25" s="9">
        <f t="shared" si="305"/>
        <v>0</v>
      </c>
      <c r="QI25" s="9">
        <f t="shared" si="306"/>
        <v>0</v>
      </c>
      <c r="QJ25" s="9">
        <f t="shared" si="307"/>
        <v>120.70000000000002</v>
      </c>
      <c r="QK25" s="9">
        <f t="shared" si="308"/>
        <v>7242.0000000000009</v>
      </c>
      <c r="QL25" s="24">
        <f t="shared" si="309"/>
        <v>2121.6000000000004</v>
      </c>
      <c r="QM25" s="24">
        <f t="shared" si="310"/>
        <v>120870</v>
      </c>
    </row>
    <row r="26" spans="1:455" s="5" customFormat="1" ht="18.75" customHeight="1" x14ac:dyDescent="0.25">
      <c r="A26" s="7" t="s">
        <v>93</v>
      </c>
      <c r="B26" s="3" t="s">
        <v>3</v>
      </c>
      <c r="C26" s="9">
        <v>90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124"/>
      <c r="O26" s="9">
        <v>68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>
        <v>83</v>
      </c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>
        <f t="shared" si="0"/>
        <v>6.8000000000000005E-2</v>
      </c>
      <c r="DZ26" s="9">
        <f t="shared" si="1"/>
        <v>6.12</v>
      </c>
      <c r="EA26" s="9">
        <f t="shared" si="311"/>
        <v>1.1560000000000001</v>
      </c>
      <c r="EB26" s="9">
        <f t="shared" si="2"/>
        <v>104.04</v>
      </c>
      <c r="EC26" s="9">
        <f t="shared" si="3"/>
        <v>8.3000000000000004E-2</v>
      </c>
      <c r="ED26" s="9">
        <f t="shared" si="4"/>
        <v>7.4700000000000006</v>
      </c>
      <c r="EE26" s="9">
        <f t="shared" si="312"/>
        <v>1.411</v>
      </c>
      <c r="EF26" s="9">
        <f t="shared" si="5"/>
        <v>126.99000000000001</v>
      </c>
      <c r="EG26" s="9">
        <f t="shared" si="313"/>
        <v>0.151</v>
      </c>
      <c r="EH26" s="9">
        <f t="shared" si="314"/>
        <v>13.59</v>
      </c>
      <c r="EI26" s="7" t="s">
        <v>93</v>
      </c>
      <c r="EJ26" s="9">
        <f t="shared" si="6"/>
        <v>2.5669999999999997</v>
      </c>
      <c r="EK26" s="9">
        <f t="shared" si="7"/>
        <v>231.02999999999997</v>
      </c>
      <c r="EL26" s="9">
        <f t="shared" si="315"/>
        <v>41.616000000000007</v>
      </c>
      <c r="EM26" s="9">
        <f t="shared" si="316"/>
        <v>3745.4400000000005</v>
      </c>
      <c r="EN26" s="9">
        <f t="shared" si="317"/>
        <v>55.488000000000007</v>
      </c>
      <c r="EO26" s="9">
        <f t="shared" si="8"/>
        <v>4993.920000000001</v>
      </c>
      <c r="EP26" s="9">
        <f t="shared" si="318"/>
        <v>23.120000000000005</v>
      </c>
      <c r="EQ26" s="9">
        <f t="shared" si="9"/>
        <v>2080.8000000000002</v>
      </c>
      <c r="ER26" s="9">
        <f t="shared" si="10"/>
        <v>50.795999999999999</v>
      </c>
      <c r="ES26" s="9">
        <f t="shared" si="11"/>
        <v>4571.6400000000003</v>
      </c>
      <c r="ET26" s="9">
        <f t="shared" si="12"/>
        <v>67.728000000000009</v>
      </c>
      <c r="EU26" s="9">
        <f t="shared" si="13"/>
        <v>6095.52</v>
      </c>
      <c r="EV26" s="9">
        <f t="shared" si="14"/>
        <v>28.22</v>
      </c>
      <c r="EW26" s="9">
        <f t="shared" si="15"/>
        <v>2539.7999999999997</v>
      </c>
      <c r="EX26" s="9">
        <f t="shared" si="16"/>
        <v>120.22400000000002</v>
      </c>
      <c r="EY26" s="9">
        <f t="shared" si="17"/>
        <v>10820.160000000002</v>
      </c>
      <c r="EZ26" s="9">
        <f t="shared" si="18"/>
        <v>146.744</v>
      </c>
      <c r="FA26" s="9">
        <f t="shared" si="19"/>
        <v>13206.96</v>
      </c>
      <c r="FB26" s="9">
        <f t="shared" si="20"/>
        <v>266.96799999999996</v>
      </c>
      <c r="FC26" s="9">
        <f t="shared" si="21"/>
        <v>24027.119999999995</v>
      </c>
      <c r="FD26" s="9">
        <f t="shared" si="22"/>
        <v>4.6240000000000006</v>
      </c>
      <c r="FE26" s="9">
        <f t="shared" si="23"/>
        <v>416.16</v>
      </c>
      <c r="FF26" s="9">
        <f t="shared" si="24"/>
        <v>6.9360000000000008</v>
      </c>
      <c r="FG26" s="9">
        <f t="shared" si="25"/>
        <v>624.24000000000012</v>
      </c>
      <c r="FH26" s="9">
        <f t="shared" si="26"/>
        <v>9.2480000000000011</v>
      </c>
      <c r="FI26" s="9">
        <f t="shared" si="27"/>
        <v>832.32</v>
      </c>
      <c r="FJ26" s="9">
        <f t="shared" si="28"/>
        <v>5.6440000000000001</v>
      </c>
      <c r="FK26" s="9">
        <f t="shared" si="29"/>
        <v>507.96000000000004</v>
      </c>
      <c r="FL26" s="9">
        <f t="shared" si="30"/>
        <v>8.4660000000000011</v>
      </c>
      <c r="FM26" s="9">
        <f t="shared" si="31"/>
        <v>761.94</v>
      </c>
      <c r="FN26" s="9">
        <f t="shared" si="32"/>
        <v>11.288</v>
      </c>
      <c r="FO26" s="9">
        <f t="shared" si="33"/>
        <v>1015.9200000000001</v>
      </c>
      <c r="FP26" s="9">
        <f t="shared" si="34"/>
        <v>17.340000000000003</v>
      </c>
      <c r="FQ26" s="9">
        <f t="shared" si="35"/>
        <v>1560.6000000000004</v>
      </c>
      <c r="FR26" s="9">
        <f t="shared" si="36"/>
        <v>21.164999999999999</v>
      </c>
      <c r="FS26" s="9">
        <f t="shared" si="37"/>
        <v>1904.85</v>
      </c>
      <c r="FT26" s="9">
        <f t="shared" si="38"/>
        <v>38.504999999999995</v>
      </c>
      <c r="FU26" s="9">
        <f t="shared" si="39"/>
        <v>3465.45</v>
      </c>
      <c r="FV26" s="9">
        <f t="shared" si="40"/>
        <v>18.496000000000002</v>
      </c>
      <c r="FW26" s="9">
        <f t="shared" si="41"/>
        <v>1664.64</v>
      </c>
      <c r="FX26" s="9">
        <f t="shared" si="42"/>
        <v>18.496000000000002</v>
      </c>
      <c r="FY26" s="9">
        <f t="shared" si="43"/>
        <v>1664.64</v>
      </c>
      <c r="FZ26" s="9">
        <f t="shared" si="44"/>
        <v>9.2480000000000011</v>
      </c>
      <c r="GA26" s="9">
        <f t="shared" si="45"/>
        <v>832.32</v>
      </c>
      <c r="GB26" s="9">
        <f t="shared" si="46"/>
        <v>22.576000000000001</v>
      </c>
      <c r="GC26" s="9">
        <f t="shared" si="47"/>
        <v>2031.8400000000001</v>
      </c>
      <c r="GD26" s="9">
        <f t="shared" si="48"/>
        <v>22.576000000000001</v>
      </c>
      <c r="GE26" s="9">
        <f t="shared" si="49"/>
        <v>2031.8400000000001</v>
      </c>
      <c r="GF26" s="9">
        <f t="shared" si="50"/>
        <v>11.288</v>
      </c>
      <c r="GG26" s="9">
        <f t="shared" si="51"/>
        <v>1015.9200000000001</v>
      </c>
      <c r="GH26" s="9">
        <f t="shared" si="52"/>
        <v>46.240000000000009</v>
      </c>
      <c r="GI26" s="9">
        <f t="shared" si="53"/>
        <v>4161.6000000000004</v>
      </c>
      <c r="GJ26" s="130">
        <f t="shared" si="54"/>
        <v>56.44</v>
      </c>
      <c r="GK26" s="130">
        <f t="shared" si="55"/>
        <v>5079.5999999999995</v>
      </c>
      <c r="GL26" s="9">
        <f t="shared" si="56"/>
        <v>102.67999999999999</v>
      </c>
      <c r="GM26" s="9">
        <f t="shared" si="57"/>
        <v>9241.1999999999989</v>
      </c>
      <c r="GN26" s="9">
        <f t="shared" si="58"/>
        <v>15.028000000000002</v>
      </c>
      <c r="GO26" s="9">
        <f t="shared" si="59"/>
        <v>1352.5200000000002</v>
      </c>
      <c r="GP26" s="9">
        <f t="shared" si="60"/>
        <v>18.496000000000002</v>
      </c>
      <c r="GQ26" s="9">
        <f t="shared" si="61"/>
        <v>1664.64</v>
      </c>
      <c r="GR26" s="9">
        <f t="shared" si="62"/>
        <v>8.0920000000000005</v>
      </c>
      <c r="GS26" s="9">
        <f t="shared" si="63"/>
        <v>728.28000000000009</v>
      </c>
      <c r="GT26" s="9">
        <f t="shared" si="64"/>
        <v>18.343</v>
      </c>
      <c r="GU26" s="9">
        <f t="shared" si="65"/>
        <v>1650.87</v>
      </c>
      <c r="GV26" s="9">
        <f t="shared" si="66"/>
        <v>22.576000000000001</v>
      </c>
      <c r="GW26" s="9">
        <f t="shared" si="67"/>
        <v>2031.8400000000001</v>
      </c>
      <c r="GX26" s="9">
        <f t="shared" si="68"/>
        <v>9.8770000000000007</v>
      </c>
      <c r="GY26" s="9">
        <f t="shared" si="69"/>
        <v>888.93000000000006</v>
      </c>
      <c r="GZ26" s="9">
        <f t="shared" si="70"/>
        <v>40.460000000000008</v>
      </c>
      <c r="HA26" s="9">
        <f t="shared" si="71"/>
        <v>3641.4000000000005</v>
      </c>
      <c r="HB26" s="9">
        <f t="shared" si="72"/>
        <v>49.384999999999998</v>
      </c>
      <c r="HC26" s="9">
        <f t="shared" si="73"/>
        <v>4444.6499999999996</v>
      </c>
      <c r="HD26" s="9">
        <f t="shared" si="74"/>
        <v>89.844999999999985</v>
      </c>
      <c r="HE26" s="9">
        <f t="shared" si="75"/>
        <v>8086.0499999999984</v>
      </c>
      <c r="HF26" s="9">
        <f t="shared" si="76"/>
        <v>62.424000000000007</v>
      </c>
      <c r="HG26" s="9">
        <f t="shared" si="77"/>
        <v>5618.1600000000008</v>
      </c>
      <c r="HH26" s="9">
        <f t="shared" si="78"/>
        <v>36.992000000000004</v>
      </c>
      <c r="HI26" s="9">
        <f t="shared" si="79"/>
        <v>3329.28</v>
      </c>
      <c r="HJ26" s="9">
        <f t="shared" si="80"/>
        <v>26.588000000000005</v>
      </c>
      <c r="HK26" s="9">
        <f t="shared" si="81"/>
        <v>2392.9200000000005</v>
      </c>
      <c r="HL26" s="9">
        <f t="shared" si="82"/>
        <v>76.194000000000003</v>
      </c>
      <c r="HM26" s="9">
        <f t="shared" si="83"/>
        <v>6857.46</v>
      </c>
      <c r="HN26" s="9">
        <f t="shared" si="84"/>
        <v>45.152000000000001</v>
      </c>
      <c r="HO26" s="9">
        <f t="shared" si="85"/>
        <v>4063.6800000000003</v>
      </c>
      <c r="HP26" s="9">
        <f t="shared" si="86"/>
        <v>32.453000000000003</v>
      </c>
      <c r="HQ26" s="9">
        <f t="shared" si="87"/>
        <v>2920.7700000000004</v>
      </c>
      <c r="HR26" s="9">
        <f t="shared" si="88"/>
        <v>124.84800000000001</v>
      </c>
      <c r="HS26" s="9">
        <f t="shared" si="89"/>
        <v>11236.320000000002</v>
      </c>
      <c r="HT26" s="9">
        <f t="shared" si="90"/>
        <v>152.38800000000001</v>
      </c>
      <c r="HU26" s="9">
        <f t="shared" si="91"/>
        <v>13714.92</v>
      </c>
      <c r="HV26" s="9">
        <f t="shared" si="92"/>
        <v>277.23599999999999</v>
      </c>
      <c r="HW26" s="9">
        <f t="shared" si="93"/>
        <v>24951.239999999998</v>
      </c>
      <c r="HX26" s="9">
        <f t="shared" si="325"/>
        <v>12.716000000000001</v>
      </c>
      <c r="HY26" s="9">
        <f t="shared" si="94"/>
        <v>1144.44</v>
      </c>
      <c r="HZ26" s="9">
        <f t="shared" si="95"/>
        <v>10.404000000000002</v>
      </c>
      <c r="IA26" s="9">
        <f t="shared" si="96"/>
        <v>936.36000000000013</v>
      </c>
      <c r="IB26" s="9">
        <f t="shared" si="97"/>
        <v>9.2480000000000011</v>
      </c>
      <c r="IC26" s="9">
        <f t="shared" si="98"/>
        <v>832.32</v>
      </c>
      <c r="ID26" s="9">
        <f t="shared" si="99"/>
        <v>15.521000000000001</v>
      </c>
      <c r="IE26" s="9">
        <f t="shared" si="100"/>
        <v>1396.89</v>
      </c>
      <c r="IF26" s="9">
        <f t="shared" si="101"/>
        <v>12.699</v>
      </c>
      <c r="IG26" s="9">
        <f t="shared" si="102"/>
        <v>1142.9100000000001</v>
      </c>
      <c r="IH26" s="9">
        <f t="shared" si="103"/>
        <v>11.288</v>
      </c>
      <c r="II26" s="9">
        <f t="shared" si="104"/>
        <v>1015.9200000000001</v>
      </c>
      <c r="IJ26" s="9">
        <f t="shared" si="105"/>
        <v>31.212000000000003</v>
      </c>
      <c r="IK26" s="9">
        <f t="shared" si="106"/>
        <v>2809.0800000000004</v>
      </c>
      <c r="IL26" s="9">
        <f t="shared" si="107"/>
        <v>38.097000000000001</v>
      </c>
      <c r="IM26" s="9">
        <f t="shared" si="108"/>
        <v>3428.73</v>
      </c>
      <c r="IN26" s="9">
        <f t="shared" si="109"/>
        <v>69.308999999999997</v>
      </c>
      <c r="IO26" s="9">
        <f t="shared" si="110"/>
        <v>6237.8099999999995</v>
      </c>
      <c r="IP26" s="9">
        <f t="shared" si="111"/>
        <v>31.212000000000003</v>
      </c>
      <c r="IQ26" s="9">
        <f t="shared" si="112"/>
        <v>2809.0800000000004</v>
      </c>
      <c r="IR26" s="9">
        <f t="shared" si="113"/>
        <v>25.432000000000002</v>
      </c>
      <c r="IS26" s="9">
        <f t="shared" si="114"/>
        <v>2288.88</v>
      </c>
      <c r="IT26" s="9">
        <f t="shared" si="115"/>
        <v>17.340000000000003</v>
      </c>
      <c r="IU26" s="9">
        <f t="shared" si="116"/>
        <v>1560.6000000000004</v>
      </c>
      <c r="IV26" s="9">
        <f t="shared" si="117"/>
        <v>38.097000000000001</v>
      </c>
      <c r="IW26" s="9">
        <f t="shared" si="118"/>
        <v>3428.73</v>
      </c>
      <c r="IX26" s="9">
        <f t="shared" si="119"/>
        <v>31.042000000000002</v>
      </c>
      <c r="IY26" s="9">
        <f t="shared" si="120"/>
        <v>2793.78</v>
      </c>
      <c r="IZ26" s="9">
        <f t="shared" si="121"/>
        <v>21.164999999999999</v>
      </c>
      <c r="JA26" s="9">
        <f t="shared" si="122"/>
        <v>1904.85</v>
      </c>
      <c r="JB26" s="9">
        <f t="shared" si="123"/>
        <v>72.828000000000003</v>
      </c>
      <c r="JC26" s="9">
        <f t="shared" si="124"/>
        <v>6554.52</v>
      </c>
      <c r="JD26" s="9">
        <f t="shared" si="125"/>
        <v>88.893000000000001</v>
      </c>
      <c r="JE26" s="9">
        <f t="shared" si="126"/>
        <v>8000.37</v>
      </c>
      <c r="JF26" s="9">
        <f t="shared" si="127"/>
        <v>161.72099999999998</v>
      </c>
      <c r="JG26" s="9">
        <f t="shared" si="128"/>
        <v>14554.889999999998</v>
      </c>
      <c r="JH26" s="9">
        <f t="shared" si="129"/>
        <v>28.900000000000002</v>
      </c>
      <c r="JI26" s="9">
        <f t="shared" si="130"/>
        <v>2601</v>
      </c>
      <c r="JJ26" s="9">
        <f t="shared" si="131"/>
        <v>27.744000000000003</v>
      </c>
      <c r="JK26" s="9">
        <f t="shared" si="132"/>
        <v>2496.9600000000005</v>
      </c>
      <c r="JL26" s="9">
        <f t="shared" si="133"/>
        <v>9.2480000000000011</v>
      </c>
      <c r="JM26" s="9">
        <f t="shared" si="134"/>
        <v>832.32</v>
      </c>
      <c r="JN26" s="9">
        <f t="shared" si="135"/>
        <v>28.900000000000002</v>
      </c>
      <c r="JO26" s="9">
        <f t="shared" si="136"/>
        <v>2601</v>
      </c>
      <c r="JP26" s="9">
        <f t="shared" si="137"/>
        <v>33.864000000000004</v>
      </c>
      <c r="JQ26" s="9">
        <f t="shared" si="138"/>
        <v>3047.76</v>
      </c>
      <c r="JR26" s="9">
        <f t="shared" si="139"/>
        <v>11.288</v>
      </c>
      <c r="JS26" s="9">
        <f t="shared" si="140"/>
        <v>1015.9200000000001</v>
      </c>
      <c r="JT26" s="9">
        <f t="shared" si="141"/>
        <v>64.736000000000004</v>
      </c>
      <c r="JU26" s="9">
        <f t="shared" si="142"/>
        <v>5826.2400000000007</v>
      </c>
      <c r="JV26" s="9">
        <f t="shared" si="143"/>
        <v>79.016000000000005</v>
      </c>
      <c r="JW26" s="9">
        <f t="shared" si="144"/>
        <v>7111.4400000000005</v>
      </c>
      <c r="JX26" s="9">
        <f t="shared" si="145"/>
        <v>143.75199999999998</v>
      </c>
      <c r="JY26" s="9">
        <f t="shared" si="146"/>
        <v>12937.679999999998</v>
      </c>
      <c r="JZ26" s="9">
        <f t="shared" si="147"/>
        <v>15.028000000000002</v>
      </c>
      <c r="KA26" s="9">
        <f t="shared" si="148"/>
        <v>1352.5200000000002</v>
      </c>
      <c r="KB26" s="9">
        <f t="shared" si="149"/>
        <v>9.2480000000000011</v>
      </c>
      <c r="KC26" s="9">
        <f t="shared" si="150"/>
        <v>832.32</v>
      </c>
      <c r="KD26" s="9">
        <f t="shared" si="151"/>
        <v>5.7800000000000011</v>
      </c>
      <c r="KE26" s="9">
        <f t="shared" si="152"/>
        <v>520.20000000000005</v>
      </c>
      <c r="KF26" s="9">
        <f t="shared" si="153"/>
        <v>18.343</v>
      </c>
      <c r="KG26" s="9">
        <f t="shared" si="154"/>
        <v>1650.87</v>
      </c>
      <c r="KH26" s="9">
        <f t="shared" si="155"/>
        <v>11.288</v>
      </c>
      <c r="KI26" s="9">
        <f t="shared" si="156"/>
        <v>1015.9200000000001</v>
      </c>
      <c r="KJ26" s="9">
        <f t="shared" si="157"/>
        <v>7.0549999999999997</v>
      </c>
      <c r="KK26" s="9">
        <f t="shared" si="158"/>
        <v>634.94999999999993</v>
      </c>
      <c r="KL26" s="9">
        <f t="shared" si="159"/>
        <v>30.056000000000004</v>
      </c>
      <c r="KM26" s="9">
        <f t="shared" si="160"/>
        <v>2705.0400000000004</v>
      </c>
      <c r="KN26" s="9">
        <f t="shared" si="161"/>
        <v>36.686</v>
      </c>
      <c r="KO26" s="9">
        <f t="shared" si="162"/>
        <v>3301.74</v>
      </c>
      <c r="KP26" s="9">
        <f t="shared" si="163"/>
        <v>66.74199999999999</v>
      </c>
      <c r="KQ26" s="9">
        <f t="shared" si="164"/>
        <v>6006.7799999999988</v>
      </c>
      <c r="KR26" s="9">
        <f t="shared" si="165"/>
        <v>11.560000000000002</v>
      </c>
      <c r="KS26" s="9">
        <f t="shared" si="166"/>
        <v>1040.4000000000001</v>
      </c>
      <c r="KT26" s="9">
        <f t="shared" si="167"/>
        <v>16.184000000000001</v>
      </c>
      <c r="KU26" s="9">
        <f t="shared" si="168"/>
        <v>1456.5600000000002</v>
      </c>
      <c r="KV26" s="9">
        <f t="shared" si="169"/>
        <v>6.9360000000000008</v>
      </c>
      <c r="KW26" s="9">
        <f t="shared" si="170"/>
        <v>624.24000000000012</v>
      </c>
      <c r="KX26" s="9">
        <f t="shared" si="171"/>
        <v>14.11</v>
      </c>
      <c r="KY26" s="9">
        <f t="shared" si="172"/>
        <v>1269.8999999999999</v>
      </c>
      <c r="KZ26" s="9">
        <f t="shared" si="173"/>
        <v>19.754000000000001</v>
      </c>
      <c r="LA26" s="9">
        <f t="shared" si="174"/>
        <v>1777.8600000000001</v>
      </c>
      <c r="LB26" s="9">
        <f t="shared" si="175"/>
        <v>8.4660000000000011</v>
      </c>
      <c r="LC26" s="9">
        <f t="shared" si="176"/>
        <v>761.94</v>
      </c>
      <c r="LD26" s="9">
        <f t="shared" si="177"/>
        <v>33.524000000000001</v>
      </c>
      <c r="LE26" s="9">
        <f t="shared" si="178"/>
        <v>3017.16</v>
      </c>
      <c r="LF26" s="9">
        <f t="shared" si="179"/>
        <v>40.919000000000004</v>
      </c>
      <c r="LG26" s="9">
        <f t="shared" si="180"/>
        <v>3682.7100000000005</v>
      </c>
      <c r="LH26" s="9">
        <f t="shared" si="181"/>
        <v>74.442999999999998</v>
      </c>
      <c r="LI26" s="9">
        <f t="shared" si="319"/>
        <v>6699.8700000000008</v>
      </c>
      <c r="LJ26" s="9">
        <f t="shared" si="182"/>
        <v>32.368000000000002</v>
      </c>
      <c r="LK26" s="9">
        <f t="shared" si="183"/>
        <v>2913.1200000000003</v>
      </c>
      <c r="LL26" s="9">
        <f t="shared" si="184"/>
        <v>48.552000000000007</v>
      </c>
      <c r="LM26" s="9">
        <f t="shared" si="185"/>
        <v>4369.68</v>
      </c>
      <c r="LN26" s="9">
        <f t="shared" si="186"/>
        <v>4.6240000000000006</v>
      </c>
      <c r="LO26" s="9">
        <f t="shared" si="187"/>
        <v>416.16</v>
      </c>
      <c r="LP26" s="9">
        <f t="shared" si="188"/>
        <v>39.508000000000003</v>
      </c>
      <c r="LQ26" s="9">
        <f t="shared" si="189"/>
        <v>3555.7200000000003</v>
      </c>
      <c r="LR26" s="9">
        <f t="shared" si="190"/>
        <v>59.262</v>
      </c>
      <c r="LS26" s="9">
        <f t="shared" si="191"/>
        <v>5333.58</v>
      </c>
      <c r="LT26" s="9">
        <f t="shared" si="192"/>
        <v>5.6440000000000001</v>
      </c>
      <c r="LU26" s="9">
        <f t="shared" si="193"/>
        <v>507.96000000000004</v>
      </c>
      <c r="LV26" s="9">
        <f t="shared" si="194"/>
        <v>85.544000000000011</v>
      </c>
      <c r="LW26" s="9">
        <f t="shared" si="195"/>
        <v>7698.9600000000009</v>
      </c>
      <c r="LX26" s="9">
        <f t="shared" si="196"/>
        <v>104.414</v>
      </c>
      <c r="LY26" s="9">
        <f t="shared" si="197"/>
        <v>9397.26</v>
      </c>
      <c r="LZ26" s="9">
        <f t="shared" si="198"/>
        <v>189.95799999999997</v>
      </c>
      <c r="MA26" s="9">
        <f t="shared" si="199"/>
        <v>17096.219999999998</v>
      </c>
      <c r="MB26" s="9">
        <f t="shared" si="200"/>
        <v>69.360000000000014</v>
      </c>
      <c r="MC26" s="9">
        <f t="shared" si="201"/>
        <v>6242.4000000000015</v>
      </c>
      <c r="MD26" s="9">
        <f t="shared" si="202"/>
        <v>84.388000000000005</v>
      </c>
      <c r="ME26" s="9">
        <f t="shared" si="203"/>
        <v>7594.92</v>
      </c>
      <c r="MF26" s="9">
        <f t="shared" si="204"/>
        <v>27.744000000000003</v>
      </c>
      <c r="MG26" s="9">
        <f t="shared" si="205"/>
        <v>2496.9600000000005</v>
      </c>
      <c r="MH26" s="9">
        <f t="shared" si="206"/>
        <v>84.66</v>
      </c>
      <c r="MI26" s="9">
        <f t="shared" si="207"/>
        <v>7619.4</v>
      </c>
      <c r="MJ26" s="9">
        <f t="shared" si="208"/>
        <v>103.003</v>
      </c>
      <c r="MK26" s="9">
        <f t="shared" si="209"/>
        <v>9270.27</v>
      </c>
      <c r="ML26" s="9">
        <f t="shared" si="210"/>
        <v>33.864000000000004</v>
      </c>
      <c r="MM26" s="9">
        <f t="shared" si="211"/>
        <v>3047.76</v>
      </c>
      <c r="MN26" s="9">
        <f t="shared" si="212"/>
        <v>180.33600000000001</v>
      </c>
      <c r="MO26" s="9">
        <f t="shared" si="213"/>
        <v>16230.240000000002</v>
      </c>
      <c r="MP26" s="9">
        <f t="shared" si="214"/>
        <v>220.11600000000001</v>
      </c>
      <c r="MQ26" s="9">
        <f t="shared" si="215"/>
        <v>19810.440000000002</v>
      </c>
      <c r="MR26" s="9">
        <f t="shared" si="216"/>
        <v>400.45199999999994</v>
      </c>
      <c r="MS26" s="9">
        <f t="shared" si="320"/>
        <v>36040.680000000008</v>
      </c>
      <c r="MT26" s="9">
        <f t="shared" si="217"/>
        <v>49.708000000000006</v>
      </c>
      <c r="MU26" s="9">
        <f t="shared" si="218"/>
        <v>4473.72</v>
      </c>
      <c r="MV26" s="9">
        <f t="shared" si="219"/>
        <v>46.240000000000009</v>
      </c>
      <c r="MW26" s="9">
        <f t="shared" si="220"/>
        <v>4161.6000000000004</v>
      </c>
      <c r="MX26" s="9">
        <f t="shared" si="221"/>
        <v>17.340000000000003</v>
      </c>
      <c r="MY26" s="9">
        <f t="shared" si="222"/>
        <v>1560.6000000000004</v>
      </c>
      <c r="MZ26" s="9">
        <f t="shared" si="223"/>
        <v>60.673000000000002</v>
      </c>
      <c r="NA26" s="9">
        <f t="shared" si="224"/>
        <v>5460.57</v>
      </c>
      <c r="NB26" s="9">
        <f t="shared" si="225"/>
        <v>56.44</v>
      </c>
      <c r="NC26" s="9">
        <f t="shared" si="226"/>
        <v>5079.5999999999995</v>
      </c>
      <c r="ND26" s="9">
        <f t="shared" si="227"/>
        <v>21.164999999999999</v>
      </c>
      <c r="NE26" s="9">
        <f t="shared" si="228"/>
        <v>1904.85</v>
      </c>
      <c r="NF26" s="9">
        <f t="shared" si="229"/>
        <v>110.97600000000001</v>
      </c>
      <c r="NG26" s="9">
        <f t="shared" si="230"/>
        <v>9987.840000000002</v>
      </c>
      <c r="NH26" s="9">
        <f t="shared" si="231"/>
        <v>135.45600000000002</v>
      </c>
      <c r="NI26" s="9">
        <f t="shared" si="232"/>
        <v>12191.04</v>
      </c>
      <c r="NJ26" s="9">
        <f t="shared" si="233"/>
        <v>246.43199999999996</v>
      </c>
      <c r="NK26" s="9">
        <f t="shared" si="234"/>
        <v>22178.879999999997</v>
      </c>
      <c r="NL26" s="9">
        <f t="shared" si="235"/>
        <v>50.864000000000004</v>
      </c>
      <c r="NM26" s="9">
        <f t="shared" si="236"/>
        <v>4577.76</v>
      </c>
      <c r="NN26" s="9">
        <f t="shared" si="237"/>
        <v>55.488000000000007</v>
      </c>
      <c r="NO26" s="9">
        <f t="shared" si="238"/>
        <v>4993.920000000001</v>
      </c>
      <c r="NP26" s="9">
        <f t="shared" si="239"/>
        <v>25.432000000000002</v>
      </c>
      <c r="NQ26" s="9">
        <f t="shared" si="240"/>
        <v>2288.88</v>
      </c>
      <c r="NR26" s="9">
        <f t="shared" si="241"/>
        <v>62.084000000000003</v>
      </c>
      <c r="NS26" s="9">
        <f t="shared" si="242"/>
        <v>5587.56</v>
      </c>
      <c r="NT26" s="9">
        <f t="shared" si="243"/>
        <v>67.728000000000009</v>
      </c>
      <c r="NU26" s="9">
        <f t="shared" si="244"/>
        <v>6095.52</v>
      </c>
      <c r="NV26" s="9">
        <f t="shared" si="245"/>
        <v>31.042000000000002</v>
      </c>
      <c r="NW26" s="9">
        <f t="shared" si="246"/>
        <v>2793.78</v>
      </c>
      <c r="NX26" s="9">
        <f t="shared" si="247"/>
        <v>129.47200000000001</v>
      </c>
      <c r="NY26" s="9">
        <f t="shared" si="248"/>
        <v>11652.480000000001</v>
      </c>
      <c r="NZ26" s="9">
        <f t="shared" si="249"/>
        <v>158.03200000000001</v>
      </c>
      <c r="OA26" s="9">
        <f t="shared" si="250"/>
        <v>14222.880000000001</v>
      </c>
      <c r="OB26" s="9">
        <f t="shared" si="251"/>
        <v>287.50399999999996</v>
      </c>
      <c r="OC26" s="9">
        <f t="shared" si="321"/>
        <v>25875.360000000001</v>
      </c>
      <c r="OD26" s="9">
        <f t="shared" si="252"/>
        <v>16.184000000000001</v>
      </c>
      <c r="OE26" s="9">
        <f t="shared" si="253"/>
        <v>1456.5600000000002</v>
      </c>
      <c r="OF26" s="9">
        <f t="shared" si="254"/>
        <v>13.872000000000002</v>
      </c>
      <c r="OG26" s="9">
        <f t="shared" si="255"/>
        <v>1248.4800000000002</v>
      </c>
      <c r="OH26" s="9">
        <f t="shared" si="256"/>
        <v>6.9360000000000008</v>
      </c>
      <c r="OI26" s="9">
        <f t="shared" si="257"/>
        <v>624.24000000000012</v>
      </c>
      <c r="OJ26" s="9">
        <f t="shared" si="258"/>
        <v>19.754000000000001</v>
      </c>
      <c r="OK26" s="9">
        <f t="shared" si="259"/>
        <v>1777.8600000000001</v>
      </c>
      <c r="OL26" s="9">
        <f t="shared" si="260"/>
        <v>16.932000000000002</v>
      </c>
      <c r="OM26" s="9">
        <f t="shared" si="261"/>
        <v>1523.88</v>
      </c>
      <c r="ON26" s="9">
        <f t="shared" si="262"/>
        <v>8.4660000000000011</v>
      </c>
      <c r="OO26" s="9">
        <f t="shared" si="263"/>
        <v>761.94</v>
      </c>
      <c r="OP26" s="9">
        <f t="shared" si="264"/>
        <v>36.992000000000004</v>
      </c>
      <c r="OQ26" s="9">
        <f t="shared" si="265"/>
        <v>3329.28</v>
      </c>
      <c r="OR26" s="9">
        <f t="shared" si="266"/>
        <v>45.152000000000001</v>
      </c>
      <c r="OS26" s="9">
        <f t="shared" si="267"/>
        <v>4063.6800000000003</v>
      </c>
      <c r="OT26" s="9">
        <f t="shared" si="322"/>
        <v>82.144000000000005</v>
      </c>
      <c r="OU26" s="9">
        <f t="shared" si="268"/>
        <v>7392.9600000000009</v>
      </c>
      <c r="OV26" s="9">
        <f t="shared" si="269"/>
        <v>53.176000000000009</v>
      </c>
      <c r="OW26" s="9">
        <f t="shared" si="270"/>
        <v>4785.8400000000011</v>
      </c>
      <c r="OX26" s="9">
        <f t="shared" si="271"/>
        <v>32.368000000000002</v>
      </c>
      <c r="OY26" s="9">
        <f t="shared" si="272"/>
        <v>2913.1200000000003</v>
      </c>
      <c r="OZ26" s="9">
        <f t="shared" si="273"/>
        <v>41.616000000000007</v>
      </c>
      <c r="PA26" s="9">
        <f t="shared" si="274"/>
        <v>3745.4400000000005</v>
      </c>
      <c r="PB26" s="9">
        <f t="shared" si="275"/>
        <v>64.906000000000006</v>
      </c>
      <c r="PC26" s="9">
        <f t="shared" si="276"/>
        <v>5841.5400000000009</v>
      </c>
      <c r="PD26" s="9">
        <f t="shared" si="277"/>
        <v>39.508000000000003</v>
      </c>
      <c r="PE26" s="9">
        <f t="shared" si="278"/>
        <v>3555.7200000000003</v>
      </c>
      <c r="PF26" s="9">
        <f t="shared" si="279"/>
        <v>50.795999999999999</v>
      </c>
      <c r="PG26" s="9">
        <f t="shared" si="280"/>
        <v>4571.6400000000003</v>
      </c>
      <c r="PH26" s="9">
        <f t="shared" si="281"/>
        <v>126.00400000000002</v>
      </c>
      <c r="PI26" s="9">
        <f t="shared" si="282"/>
        <v>11340.360000000002</v>
      </c>
      <c r="PJ26" s="9">
        <f t="shared" si="283"/>
        <v>153.79900000000001</v>
      </c>
      <c r="PK26" s="9">
        <f t="shared" si="284"/>
        <v>13841.91</v>
      </c>
      <c r="PL26" s="9">
        <f t="shared" si="285"/>
        <v>279.803</v>
      </c>
      <c r="PM26" s="9">
        <f t="shared" si="323"/>
        <v>25182.270000000004</v>
      </c>
      <c r="PN26" s="9">
        <f t="shared" si="286"/>
        <v>15.028000000000002</v>
      </c>
      <c r="PO26" s="9">
        <f t="shared" si="287"/>
        <v>1352.5200000000002</v>
      </c>
      <c r="PP26" s="9">
        <f t="shared" si="288"/>
        <v>15.028000000000002</v>
      </c>
      <c r="PQ26" s="9">
        <f t="shared" si="289"/>
        <v>1352.5200000000002</v>
      </c>
      <c r="PR26" s="9">
        <f t="shared" si="290"/>
        <v>6.9360000000000008</v>
      </c>
      <c r="PS26" s="9">
        <f t="shared" si="291"/>
        <v>624.24000000000012</v>
      </c>
      <c r="PT26" s="9">
        <f t="shared" si="292"/>
        <v>18.343</v>
      </c>
      <c r="PU26" s="9">
        <f t="shared" si="293"/>
        <v>1650.87</v>
      </c>
      <c r="PV26" s="9">
        <f t="shared" si="294"/>
        <v>18.343</v>
      </c>
      <c r="PW26" s="9">
        <f t="shared" si="295"/>
        <v>1650.87</v>
      </c>
      <c r="PX26" s="9">
        <f t="shared" si="296"/>
        <v>8.4660000000000011</v>
      </c>
      <c r="PY26" s="9">
        <f t="shared" si="297"/>
        <v>761.94</v>
      </c>
      <c r="PZ26" s="9">
        <f t="shared" si="298"/>
        <v>36.992000000000004</v>
      </c>
      <c r="QA26" s="9">
        <f t="shared" si="299"/>
        <v>3329.28</v>
      </c>
      <c r="QB26" s="9">
        <f t="shared" si="300"/>
        <v>45.152000000000001</v>
      </c>
      <c r="QC26" s="9">
        <f t="shared" si="301"/>
        <v>4063.6800000000003</v>
      </c>
      <c r="QD26" s="9">
        <f t="shared" si="302"/>
        <v>82.143999999999991</v>
      </c>
      <c r="QE26" s="9">
        <f t="shared" si="324"/>
        <v>7392.9600000000009</v>
      </c>
      <c r="QF26" s="9">
        <f t="shared" si="303"/>
        <v>82.076000000000008</v>
      </c>
      <c r="QG26" s="9">
        <f t="shared" si="304"/>
        <v>7386.8400000000011</v>
      </c>
      <c r="QH26" s="9">
        <f t="shared" si="305"/>
        <v>100.181</v>
      </c>
      <c r="QI26" s="9">
        <f t="shared" si="306"/>
        <v>9016.2899999999991</v>
      </c>
      <c r="QJ26" s="9">
        <f t="shared" si="307"/>
        <v>182.25699999999998</v>
      </c>
      <c r="QK26" s="9">
        <f t="shared" si="308"/>
        <v>16403.129999999997</v>
      </c>
      <c r="QL26" s="24">
        <f t="shared" si="309"/>
        <v>3203.6159999999991</v>
      </c>
      <c r="QM26" s="24">
        <f t="shared" si="310"/>
        <v>273770.54999999993</v>
      </c>
    </row>
    <row r="27" spans="1:455" s="5" customFormat="1" ht="18.75" customHeight="1" x14ac:dyDescent="0.25">
      <c r="A27" s="7" t="s">
        <v>84</v>
      </c>
      <c r="B27" s="3" t="s">
        <v>3</v>
      </c>
      <c r="C27" s="9">
        <v>50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>
        <v>38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>
        <v>50</v>
      </c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>
        <f t="shared" si="0"/>
        <v>8.7999999999999995E-2</v>
      </c>
      <c r="DZ27" s="9">
        <f t="shared" si="1"/>
        <v>4.3999999999999995</v>
      </c>
      <c r="EA27" s="9">
        <f t="shared" si="311"/>
        <v>1.496</v>
      </c>
      <c r="EB27" s="9">
        <f t="shared" si="2"/>
        <v>74.8</v>
      </c>
      <c r="EC27" s="9">
        <f t="shared" si="3"/>
        <v>0</v>
      </c>
      <c r="ED27" s="9">
        <f t="shared" si="4"/>
        <v>0</v>
      </c>
      <c r="EE27" s="9">
        <f t="shared" si="312"/>
        <v>0</v>
      </c>
      <c r="EF27" s="9">
        <f t="shared" si="5"/>
        <v>0</v>
      </c>
      <c r="EG27" s="9">
        <f t="shared" si="313"/>
        <v>8.7999999999999995E-2</v>
      </c>
      <c r="EH27" s="9">
        <f t="shared" si="314"/>
        <v>4.3999999999999995</v>
      </c>
      <c r="EI27" s="7" t="s">
        <v>84</v>
      </c>
      <c r="EJ27" s="9">
        <f t="shared" si="6"/>
        <v>1.496</v>
      </c>
      <c r="EK27" s="9">
        <f t="shared" si="7"/>
        <v>74.8</v>
      </c>
      <c r="EL27" s="9">
        <f t="shared" si="315"/>
        <v>53.856000000000002</v>
      </c>
      <c r="EM27" s="9">
        <f t="shared" si="316"/>
        <v>2692.8</v>
      </c>
      <c r="EN27" s="9">
        <f t="shared" si="317"/>
        <v>71.807999999999993</v>
      </c>
      <c r="EO27" s="9">
        <f t="shared" si="8"/>
        <v>3590.3999999999996</v>
      </c>
      <c r="EP27" s="9">
        <f t="shared" si="318"/>
        <v>29.92</v>
      </c>
      <c r="EQ27" s="9">
        <f t="shared" si="9"/>
        <v>1496</v>
      </c>
      <c r="ER27" s="9">
        <f t="shared" si="10"/>
        <v>0</v>
      </c>
      <c r="ES27" s="9">
        <f t="shared" si="11"/>
        <v>0</v>
      </c>
      <c r="ET27" s="9">
        <f t="shared" si="12"/>
        <v>0</v>
      </c>
      <c r="EU27" s="9">
        <f t="shared" si="13"/>
        <v>0</v>
      </c>
      <c r="EV27" s="9">
        <f t="shared" si="14"/>
        <v>0</v>
      </c>
      <c r="EW27" s="9">
        <f t="shared" si="15"/>
        <v>0</v>
      </c>
      <c r="EX27" s="9">
        <f t="shared" si="16"/>
        <v>155.584</v>
      </c>
      <c r="EY27" s="9">
        <f t="shared" si="17"/>
        <v>7779.2</v>
      </c>
      <c r="EZ27" s="9">
        <f t="shared" si="18"/>
        <v>0</v>
      </c>
      <c r="FA27" s="9">
        <f t="shared" si="19"/>
        <v>0</v>
      </c>
      <c r="FB27" s="9">
        <f t="shared" si="20"/>
        <v>155.584</v>
      </c>
      <c r="FC27" s="9">
        <f t="shared" si="21"/>
        <v>7779.2</v>
      </c>
      <c r="FD27" s="9">
        <f t="shared" si="22"/>
        <v>5.984</v>
      </c>
      <c r="FE27" s="9">
        <f t="shared" si="23"/>
        <v>299.2</v>
      </c>
      <c r="FF27" s="9">
        <f t="shared" si="24"/>
        <v>8.9759999999999991</v>
      </c>
      <c r="FG27" s="9">
        <f t="shared" si="25"/>
        <v>448.79999999999995</v>
      </c>
      <c r="FH27" s="9">
        <f t="shared" si="26"/>
        <v>11.968</v>
      </c>
      <c r="FI27" s="9">
        <f t="shared" si="27"/>
        <v>598.4</v>
      </c>
      <c r="FJ27" s="9">
        <f t="shared" si="28"/>
        <v>0</v>
      </c>
      <c r="FK27" s="9">
        <f t="shared" si="29"/>
        <v>0</v>
      </c>
      <c r="FL27" s="9">
        <f t="shared" si="30"/>
        <v>0</v>
      </c>
      <c r="FM27" s="9">
        <f t="shared" si="31"/>
        <v>0</v>
      </c>
      <c r="FN27" s="9">
        <f t="shared" si="32"/>
        <v>0</v>
      </c>
      <c r="FO27" s="9">
        <f t="shared" si="33"/>
        <v>0</v>
      </c>
      <c r="FP27" s="9">
        <f t="shared" si="34"/>
        <v>22.44</v>
      </c>
      <c r="FQ27" s="9">
        <f t="shared" si="35"/>
        <v>1122</v>
      </c>
      <c r="FR27" s="9">
        <f t="shared" si="36"/>
        <v>0</v>
      </c>
      <c r="FS27" s="9">
        <f t="shared" si="37"/>
        <v>0</v>
      </c>
      <c r="FT27" s="9">
        <f t="shared" si="38"/>
        <v>22.44</v>
      </c>
      <c r="FU27" s="9">
        <f t="shared" si="39"/>
        <v>1122</v>
      </c>
      <c r="FV27" s="9">
        <f t="shared" si="40"/>
        <v>23.936</v>
      </c>
      <c r="FW27" s="9">
        <f t="shared" si="41"/>
        <v>1196.8</v>
      </c>
      <c r="FX27" s="9">
        <f t="shared" si="42"/>
        <v>23.936</v>
      </c>
      <c r="FY27" s="9">
        <f t="shared" si="43"/>
        <v>1196.8</v>
      </c>
      <c r="FZ27" s="9">
        <f t="shared" si="44"/>
        <v>11.968</v>
      </c>
      <c r="GA27" s="9">
        <f t="shared" si="45"/>
        <v>598.4</v>
      </c>
      <c r="GB27" s="9">
        <f t="shared" si="46"/>
        <v>0</v>
      </c>
      <c r="GC27" s="9">
        <f t="shared" si="47"/>
        <v>0</v>
      </c>
      <c r="GD27" s="9">
        <f t="shared" si="48"/>
        <v>0</v>
      </c>
      <c r="GE27" s="9">
        <f t="shared" si="49"/>
        <v>0</v>
      </c>
      <c r="GF27" s="9">
        <f t="shared" si="50"/>
        <v>0</v>
      </c>
      <c r="GG27" s="9">
        <f t="shared" si="51"/>
        <v>0</v>
      </c>
      <c r="GH27" s="9">
        <f t="shared" si="52"/>
        <v>59.84</v>
      </c>
      <c r="GI27" s="9">
        <f t="shared" si="53"/>
        <v>2992</v>
      </c>
      <c r="GJ27" s="130">
        <f t="shared" si="54"/>
        <v>0</v>
      </c>
      <c r="GK27" s="130">
        <f t="shared" si="55"/>
        <v>0</v>
      </c>
      <c r="GL27" s="9">
        <f t="shared" si="56"/>
        <v>59.84</v>
      </c>
      <c r="GM27" s="9">
        <f t="shared" si="57"/>
        <v>2992</v>
      </c>
      <c r="GN27" s="9">
        <f t="shared" si="58"/>
        <v>19.448</v>
      </c>
      <c r="GO27" s="9">
        <f t="shared" si="59"/>
        <v>972.4</v>
      </c>
      <c r="GP27" s="9">
        <f t="shared" si="60"/>
        <v>23.936</v>
      </c>
      <c r="GQ27" s="9">
        <f t="shared" si="61"/>
        <v>1196.8</v>
      </c>
      <c r="GR27" s="9">
        <f t="shared" si="62"/>
        <v>10.472</v>
      </c>
      <c r="GS27" s="9">
        <f t="shared" si="63"/>
        <v>523.6</v>
      </c>
      <c r="GT27" s="9">
        <f t="shared" si="64"/>
        <v>0</v>
      </c>
      <c r="GU27" s="9">
        <f t="shared" si="65"/>
        <v>0</v>
      </c>
      <c r="GV27" s="9">
        <f t="shared" si="66"/>
        <v>0</v>
      </c>
      <c r="GW27" s="9">
        <f t="shared" si="67"/>
        <v>0</v>
      </c>
      <c r="GX27" s="9">
        <f t="shared" si="68"/>
        <v>0</v>
      </c>
      <c r="GY27" s="9">
        <f t="shared" si="69"/>
        <v>0</v>
      </c>
      <c r="GZ27" s="9">
        <f t="shared" si="70"/>
        <v>52.36</v>
      </c>
      <c r="HA27" s="9">
        <f t="shared" si="71"/>
        <v>2618</v>
      </c>
      <c r="HB27" s="9">
        <f t="shared" si="72"/>
        <v>0</v>
      </c>
      <c r="HC27" s="9">
        <f t="shared" si="73"/>
        <v>0</v>
      </c>
      <c r="HD27" s="9">
        <f t="shared" si="74"/>
        <v>52.36</v>
      </c>
      <c r="HE27" s="9">
        <f t="shared" si="75"/>
        <v>2618</v>
      </c>
      <c r="HF27" s="9">
        <f t="shared" si="76"/>
        <v>80.784000000000006</v>
      </c>
      <c r="HG27" s="9">
        <f t="shared" si="77"/>
        <v>4039.2000000000003</v>
      </c>
      <c r="HH27" s="9">
        <f t="shared" si="78"/>
        <v>47.872</v>
      </c>
      <c r="HI27" s="9">
        <f t="shared" si="79"/>
        <v>2393.6</v>
      </c>
      <c r="HJ27" s="9">
        <f t="shared" si="80"/>
        <v>34.408000000000001</v>
      </c>
      <c r="HK27" s="9">
        <f t="shared" si="81"/>
        <v>1720.4</v>
      </c>
      <c r="HL27" s="9">
        <f t="shared" si="82"/>
        <v>0</v>
      </c>
      <c r="HM27" s="9">
        <f t="shared" si="83"/>
        <v>0</v>
      </c>
      <c r="HN27" s="9">
        <f t="shared" si="84"/>
        <v>0</v>
      </c>
      <c r="HO27" s="9">
        <f t="shared" si="85"/>
        <v>0</v>
      </c>
      <c r="HP27" s="9">
        <f t="shared" si="86"/>
        <v>0</v>
      </c>
      <c r="HQ27" s="9">
        <f t="shared" si="87"/>
        <v>0</v>
      </c>
      <c r="HR27" s="9">
        <f t="shared" si="88"/>
        <v>161.56800000000001</v>
      </c>
      <c r="HS27" s="9">
        <f t="shared" si="89"/>
        <v>8078.4000000000005</v>
      </c>
      <c r="HT27" s="9">
        <f t="shared" si="90"/>
        <v>0</v>
      </c>
      <c r="HU27" s="9">
        <f t="shared" si="91"/>
        <v>0</v>
      </c>
      <c r="HV27" s="9">
        <f t="shared" si="92"/>
        <v>161.56800000000001</v>
      </c>
      <c r="HW27" s="9">
        <f t="shared" si="93"/>
        <v>8078.4000000000005</v>
      </c>
      <c r="HX27" s="9">
        <f t="shared" si="325"/>
        <v>16.456</v>
      </c>
      <c r="HY27" s="9">
        <f t="shared" si="94"/>
        <v>822.8</v>
      </c>
      <c r="HZ27" s="9">
        <f t="shared" si="95"/>
        <v>13.464</v>
      </c>
      <c r="IA27" s="9">
        <f t="shared" si="96"/>
        <v>673.2</v>
      </c>
      <c r="IB27" s="9">
        <f t="shared" si="97"/>
        <v>11.968</v>
      </c>
      <c r="IC27" s="9">
        <f t="shared" si="98"/>
        <v>598.4</v>
      </c>
      <c r="ID27" s="9">
        <f t="shared" si="99"/>
        <v>0</v>
      </c>
      <c r="IE27" s="9">
        <f t="shared" si="100"/>
        <v>0</v>
      </c>
      <c r="IF27" s="9">
        <f t="shared" si="101"/>
        <v>0</v>
      </c>
      <c r="IG27" s="9">
        <f t="shared" si="102"/>
        <v>0</v>
      </c>
      <c r="IH27" s="9">
        <f t="shared" si="103"/>
        <v>0</v>
      </c>
      <c r="II27" s="9">
        <f t="shared" si="104"/>
        <v>0</v>
      </c>
      <c r="IJ27" s="9">
        <f t="shared" si="105"/>
        <v>40.392000000000003</v>
      </c>
      <c r="IK27" s="9">
        <f t="shared" si="106"/>
        <v>2019.6000000000001</v>
      </c>
      <c r="IL27" s="9">
        <f t="shared" si="107"/>
        <v>0</v>
      </c>
      <c r="IM27" s="9">
        <f t="shared" si="108"/>
        <v>0</v>
      </c>
      <c r="IN27" s="9">
        <f t="shared" si="109"/>
        <v>40.392000000000003</v>
      </c>
      <c r="IO27" s="9">
        <f t="shared" si="110"/>
        <v>2019.6000000000001</v>
      </c>
      <c r="IP27" s="9">
        <f t="shared" si="111"/>
        <v>40.392000000000003</v>
      </c>
      <c r="IQ27" s="9">
        <f t="shared" si="112"/>
        <v>2019.6000000000001</v>
      </c>
      <c r="IR27" s="9">
        <f t="shared" si="113"/>
        <v>32.911999999999999</v>
      </c>
      <c r="IS27" s="9">
        <f t="shared" si="114"/>
        <v>1645.6</v>
      </c>
      <c r="IT27" s="9">
        <f t="shared" si="115"/>
        <v>22.44</v>
      </c>
      <c r="IU27" s="9">
        <f t="shared" si="116"/>
        <v>1122</v>
      </c>
      <c r="IV27" s="9">
        <f t="shared" si="117"/>
        <v>0</v>
      </c>
      <c r="IW27" s="9">
        <f t="shared" si="118"/>
        <v>0</v>
      </c>
      <c r="IX27" s="9">
        <f t="shared" si="119"/>
        <v>0</v>
      </c>
      <c r="IY27" s="9">
        <f t="shared" si="120"/>
        <v>0</v>
      </c>
      <c r="IZ27" s="9">
        <f t="shared" si="121"/>
        <v>0</v>
      </c>
      <c r="JA27" s="9">
        <f t="shared" si="122"/>
        <v>0</v>
      </c>
      <c r="JB27" s="9">
        <f t="shared" si="123"/>
        <v>94.248000000000005</v>
      </c>
      <c r="JC27" s="9">
        <f t="shared" si="124"/>
        <v>4712.4000000000005</v>
      </c>
      <c r="JD27" s="9">
        <f t="shared" si="125"/>
        <v>0</v>
      </c>
      <c r="JE27" s="9">
        <f t="shared" si="126"/>
        <v>0</v>
      </c>
      <c r="JF27" s="9">
        <f t="shared" si="127"/>
        <v>94.248000000000005</v>
      </c>
      <c r="JG27" s="9">
        <f t="shared" si="128"/>
        <v>4712.4000000000005</v>
      </c>
      <c r="JH27" s="9">
        <f t="shared" si="129"/>
        <v>37.4</v>
      </c>
      <c r="JI27" s="9">
        <f t="shared" si="130"/>
        <v>1870</v>
      </c>
      <c r="JJ27" s="9">
        <f t="shared" si="131"/>
        <v>35.903999999999996</v>
      </c>
      <c r="JK27" s="9">
        <f t="shared" si="132"/>
        <v>1795.1999999999998</v>
      </c>
      <c r="JL27" s="9">
        <f t="shared" si="133"/>
        <v>11.968</v>
      </c>
      <c r="JM27" s="9">
        <f t="shared" si="134"/>
        <v>598.4</v>
      </c>
      <c r="JN27" s="9">
        <f t="shared" si="135"/>
        <v>37.4</v>
      </c>
      <c r="JO27" s="9">
        <f t="shared" si="136"/>
        <v>1870</v>
      </c>
      <c r="JP27" s="9">
        <f t="shared" si="137"/>
        <v>0</v>
      </c>
      <c r="JQ27" s="9">
        <f t="shared" si="138"/>
        <v>0</v>
      </c>
      <c r="JR27" s="9">
        <f t="shared" si="139"/>
        <v>0</v>
      </c>
      <c r="JS27" s="9">
        <f t="shared" si="140"/>
        <v>0</v>
      </c>
      <c r="JT27" s="9">
        <f t="shared" si="141"/>
        <v>83.775999999999996</v>
      </c>
      <c r="JU27" s="9">
        <f t="shared" si="142"/>
        <v>4188.8</v>
      </c>
      <c r="JV27" s="9">
        <f t="shared" si="143"/>
        <v>0</v>
      </c>
      <c r="JW27" s="9">
        <f t="shared" si="144"/>
        <v>0</v>
      </c>
      <c r="JX27" s="9">
        <f t="shared" si="145"/>
        <v>83.775999999999996</v>
      </c>
      <c r="JY27" s="9">
        <f t="shared" si="146"/>
        <v>4188.8</v>
      </c>
      <c r="JZ27" s="9">
        <f t="shared" si="147"/>
        <v>19.448</v>
      </c>
      <c r="KA27" s="9">
        <f t="shared" si="148"/>
        <v>972.4</v>
      </c>
      <c r="KB27" s="9">
        <f t="shared" si="149"/>
        <v>11.968</v>
      </c>
      <c r="KC27" s="9">
        <f t="shared" si="150"/>
        <v>598.4</v>
      </c>
      <c r="KD27" s="9">
        <f t="shared" si="151"/>
        <v>7.48</v>
      </c>
      <c r="KE27" s="9">
        <f t="shared" si="152"/>
        <v>374</v>
      </c>
      <c r="KF27" s="9">
        <f t="shared" si="153"/>
        <v>0</v>
      </c>
      <c r="KG27" s="9">
        <f t="shared" si="154"/>
        <v>0</v>
      </c>
      <c r="KH27" s="9">
        <f t="shared" si="155"/>
        <v>0</v>
      </c>
      <c r="KI27" s="9">
        <f t="shared" si="156"/>
        <v>0</v>
      </c>
      <c r="KJ27" s="9">
        <f t="shared" si="157"/>
        <v>0</v>
      </c>
      <c r="KK27" s="9">
        <f t="shared" si="158"/>
        <v>0</v>
      </c>
      <c r="KL27" s="9">
        <f t="shared" si="159"/>
        <v>38.896000000000001</v>
      </c>
      <c r="KM27" s="9">
        <f t="shared" si="160"/>
        <v>1944.8</v>
      </c>
      <c r="KN27" s="9">
        <f t="shared" si="161"/>
        <v>0</v>
      </c>
      <c r="KO27" s="9">
        <f t="shared" si="162"/>
        <v>0</v>
      </c>
      <c r="KP27" s="9">
        <f t="shared" si="163"/>
        <v>38.896000000000001</v>
      </c>
      <c r="KQ27" s="9">
        <f t="shared" si="164"/>
        <v>1944.8</v>
      </c>
      <c r="KR27" s="9">
        <f t="shared" si="165"/>
        <v>14.96</v>
      </c>
      <c r="KS27" s="9">
        <f t="shared" si="166"/>
        <v>748</v>
      </c>
      <c r="KT27" s="9">
        <f t="shared" si="167"/>
        <v>20.943999999999999</v>
      </c>
      <c r="KU27" s="9">
        <f t="shared" si="168"/>
        <v>1047.2</v>
      </c>
      <c r="KV27" s="9">
        <f t="shared" si="169"/>
        <v>8.9759999999999991</v>
      </c>
      <c r="KW27" s="9">
        <f t="shared" si="170"/>
        <v>448.79999999999995</v>
      </c>
      <c r="KX27" s="9">
        <f t="shared" si="171"/>
        <v>0</v>
      </c>
      <c r="KY27" s="9">
        <f t="shared" si="172"/>
        <v>0</v>
      </c>
      <c r="KZ27" s="9">
        <f t="shared" si="173"/>
        <v>0</v>
      </c>
      <c r="LA27" s="9">
        <f t="shared" si="174"/>
        <v>0</v>
      </c>
      <c r="LB27" s="9">
        <f t="shared" si="175"/>
        <v>0</v>
      </c>
      <c r="LC27" s="9">
        <f t="shared" si="176"/>
        <v>0</v>
      </c>
      <c r="LD27" s="9">
        <f t="shared" si="177"/>
        <v>43.384</v>
      </c>
      <c r="LE27" s="9">
        <f t="shared" si="178"/>
        <v>2169.1999999999998</v>
      </c>
      <c r="LF27" s="9">
        <f t="shared" si="179"/>
        <v>0</v>
      </c>
      <c r="LG27" s="9">
        <f t="shared" si="180"/>
        <v>0</v>
      </c>
      <c r="LH27" s="9">
        <f t="shared" si="181"/>
        <v>43.384</v>
      </c>
      <c r="LI27" s="9">
        <f t="shared" si="319"/>
        <v>2169.1999999999998</v>
      </c>
      <c r="LJ27" s="9">
        <f t="shared" si="182"/>
        <v>41.887999999999998</v>
      </c>
      <c r="LK27" s="9">
        <f t="shared" si="183"/>
        <v>2094.4</v>
      </c>
      <c r="LL27" s="9">
        <f t="shared" si="184"/>
        <v>62.832000000000001</v>
      </c>
      <c r="LM27" s="9">
        <f t="shared" si="185"/>
        <v>3141.6</v>
      </c>
      <c r="LN27" s="9">
        <f t="shared" si="186"/>
        <v>5.984</v>
      </c>
      <c r="LO27" s="9">
        <f t="shared" si="187"/>
        <v>299.2</v>
      </c>
      <c r="LP27" s="9">
        <f t="shared" si="188"/>
        <v>0</v>
      </c>
      <c r="LQ27" s="9">
        <f t="shared" si="189"/>
        <v>0</v>
      </c>
      <c r="LR27" s="9">
        <f t="shared" si="190"/>
        <v>0</v>
      </c>
      <c r="LS27" s="9">
        <f t="shared" si="191"/>
        <v>0</v>
      </c>
      <c r="LT27" s="9">
        <f t="shared" si="192"/>
        <v>0</v>
      </c>
      <c r="LU27" s="9">
        <f t="shared" si="193"/>
        <v>0</v>
      </c>
      <c r="LV27" s="9">
        <f t="shared" si="194"/>
        <v>110.70399999999999</v>
      </c>
      <c r="LW27" s="9">
        <f t="shared" si="195"/>
        <v>5535.2</v>
      </c>
      <c r="LX27" s="9">
        <f t="shared" si="196"/>
        <v>0</v>
      </c>
      <c r="LY27" s="9">
        <f t="shared" si="197"/>
        <v>0</v>
      </c>
      <c r="LZ27" s="9">
        <f t="shared" si="198"/>
        <v>110.70399999999999</v>
      </c>
      <c r="MA27" s="9">
        <f t="shared" si="199"/>
        <v>5535.2</v>
      </c>
      <c r="MB27" s="9">
        <f t="shared" si="200"/>
        <v>89.76</v>
      </c>
      <c r="MC27" s="9">
        <f t="shared" si="201"/>
        <v>4488</v>
      </c>
      <c r="MD27" s="9">
        <f t="shared" si="202"/>
        <v>109.208</v>
      </c>
      <c r="ME27" s="9">
        <f t="shared" si="203"/>
        <v>5460.4</v>
      </c>
      <c r="MF27" s="9">
        <f t="shared" si="204"/>
        <v>35.903999999999996</v>
      </c>
      <c r="MG27" s="9">
        <f t="shared" si="205"/>
        <v>1795.1999999999998</v>
      </c>
      <c r="MH27" s="9">
        <f t="shared" si="206"/>
        <v>0</v>
      </c>
      <c r="MI27" s="9">
        <f t="shared" si="207"/>
        <v>0</v>
      </c>
      <c r="MJ27" s="9">
        <f t="shared" si="208"/>
        <v>0</v>
      </c>
      <c r="MK27" s="9">
        <f t="shared" si="209"/>
        <v>0</v>
      </c>
      <c r="ML27" s="9">
        <f t="shared" si="210"/>
        <v>0</v>
      </c>
      <c r="MM27" s="9">
        <f t="shared" si="211"/>
        <v>0</v>
      </c>
      <c r="MN27" s="9">
        <f t="shared" si="212"/>
        <v>233.376</v>
      </c>
      <c r="MO27" s="9">
        <f t="shared" si="213"/>
        <v>11668.800000000001</v>
      </c>
      <c r="MP27" s="9">
        <f t="shared" si="214"/>
        <v>0</v>
      </c>
      <c r="MQ27" s="9">
        <f t="shared" si="215"/>
        <v>0</v>
      </c>
      <c r="MR27" s="9">
        <f t="shared" si="216"/>
        <v>233.376</v>
      </c>
      <c r="MS27" s="9">
        <f t="shared" si="320"/>
        <v>11668.800000000001</v>
      </c>
      <c r="MT27" s="9">
        <f t="shared" si="217"/>
        <v>64.328000000000003</v>
      </c>
      <c r="MU27" s="9">
        <f t="shared" si="218"/>
        <v>3216.4</v>
      </c>
      <c r="MV27" s="9">
        <f t="shared" si="219"/>
        <v>59.84</v>
      </c>
      <c r="MW27" s="9">
        <f t="shared" si="220"/>
        <v>2992</v>
      </c>
      <c r="MX27" s="9">
        <f t="shared" si="221"/>
        <v>22.44</v>
      </c>
      <c r="MY27" s="9">
        <f t="shared" si="222"/>
        <v>1122</v>
      </c>
      <c r="MZ27" s="9">
        <f t="shared" si="223"/>
        <v>0</v>
      </c>
      <c r="NA27" s="9">
        <f t="shared" si="224"/>
        <v>0</v>
      </c>
      <c r="NB27" s="9">
        <f t="shared" si="225"/>
        <v>0</v>
      </c>
      <c r="NC27" s="9">
        <f t="shared" si="226"/>
        <v>0</v>
      </c>
      <c r="ND27" s="9">
        <f t="shared" si="227"/>
        <v>0</v>
      </c>
      <c r="NE27" s="9">
        <f t="shared" si="228"/>
        <v>0</v>
      </c>
      <c r="NF27" s="9">
        <f t="shared" si="229"/>
        <v>143.61599999999999</v>
      </c>
      <c r="NG27" s="9">
        <f t="shared" si="230"/>
        <v>7180.7999999999993</v>
      </c>
      <c r="NH27" s="9">
        <f t="shared" si="231"/>
        <v>0</v>
      </c>
      <c r="NI27" s="9">
        <f t="shared" si="232"/>
        <v>0</v>
      </c>
      <c r="NJ27" s="9">
        <f t="shared" si="233"/>
        <v>143.61599999999999</v>
      </c>
      <c r="NK27" s="9">
        <f t="shared" si="234"/>
        <v>7180.7999999999993</v>
      </c>
      <c r="NL27" s="9">
        <f t="shared" si="235"/>
        <v>65.823999999999998</v>
      </c>
      <c r="NM27" s="9">
        <f t="shared" si="236"/>
        <v>3291.2</v>
      </c>
      <c r="NN27" s="9">
        <f t="shared" si="237"/>
        <v>71.807999999999993</v>
      </c>
      <c r="NO27" s="9">
        <f t="shared" si="238"/>
        <v>3590.3999999999996</v>
      </c>
      <c r="NP27" s="9">
        <f t="shared" si="239"/>
        <v>32.911999999999999</v>
      </c>
      <c r="NQ27" s="9">
        <f t="shared" si="240"/>
        <v>1645.6</v>
      </c>
      <c r="NR27" s="9">
        <f t="shared" si="241"/>
        <v>0</v>
      </c>
      <c r="NS27" s="9">
        <f t="shared" si="242"/>
        <v>0</v>
      </c>
      <c r="NT27" s="9">
        <f t="shared" si="243"/>
        <v>0</v>
      </c>
      <c r="NU27" s="9">
        <f t="shared" si="244"/>
        <v>0</v>
      </c>
      <c r="NV27" s="9">
        <f t="shared" si="245"/>
        <v>0</v>
      </c>
      <c r="NW27" s="9">
        <f t="shared" si="246"/>
        <v>0</v>
      </c>
      <c r="NX27" s="9">
        <f t="shared" si="247"/>
        <v>167.55199999999999</v>
      </c>
      <c r="NY27" s="9">
        <f t="shared" si="248"/>
        <v>8377.6</v>
      </c>
      <c r="NZ27" s="9">
        <f t="shared" si="249"/>
        <v>0</v>
      </c>
      <c r="OA27" s="9">
        <f t="shared" si="250"/>
        <v>0</v>
      </c>
      <c r="OB27" s="9">
        <f t="shared" si="251"/>
        <v>167.55199999999999</v>
      </c>
      <c r="OC27" s="9">
        <f t="shared" si="321"/>
        <v>8377.6</v>
      </c>
      <c r="OD27" s="9">
        <f t="shared" si="252"/>
        <v>20.943999999999999</v>
      </c>
      <c r="OE27" s="9">
        <f t="shared" si="253"/>
        <v>1047.2</v>
      </c>
      <c r="OF27" s="9">
        <f t="shared" si="254"/>
        <v>17.951999999999998</v>
      </c>
      <c r="OG27" s="9">
        <f t="shared" si="255"/>
        <v>897.59999999999991</v>
      </c>
      <c r="OH27" s="9">
        <f t="shared" si="256"/>
        <v>8.9759999999999991</v>
      </c>
      <c r="OI27" s="9">
        <f t="shared" si="257"/>
        <v>448.79999999999995</v>
      </c>
      <c r="OJ27" s="9">
        <f t="shared" si="258"/>
        <v>0</v>
      </c>
      <c r="OK27" s="9">
        <f t="shared" si="259"/>
        <v>0</v>
      </c>
      <c r="OL27" s="9">
        <f t="shared" si="260"/>
        <v>0</v>
      </c>
      <c r="OM27" s="9">
        <f t="shared" si="261"/>
        <v>0</v>
      </c>
      <c r="ON27" s="9">
        <f t="shared" si="262"/>
        <v>0</v>
      </c>
      <c r="OO27" s="9">
        <f t="shared" si="263"/>
        <v>0</v>
      </c>
      <c r="OP27" s="9">
        <f t="shared" si="264"/>
        <v>47.872</v>
      </c>
      <c r="OQ27" s="9">
        <f t="shared" si="265"/>
        <v>2393.6</v>
      </c>
      <c r="OR27" s="9">
        <f t="shared" si="266"/>
        <v>0</v>
      </c>
      <c r="OS27" s="9">
        <f t="shared" si="267"/>
        <v>0</v>
      </c>
      <c r="OT27" s="9">
        <f t="shared" si="322"/>
        <v>47.872</v>
      </c>
      <c r="OU27" s="9">
        <f t="shared" si="268"/>
        <v>2393.6</v>
      </c>
      <c r="OV27" s="9">
        <f t="shared" si="269"/>
        <v>68.816000000000003</v>
      </c>
      <c r="OW27" s="9">
        <f t="shared" si="270"/>
        <v>3440.8</v>
      </c>
      <c r="OX27" s="9">
        <f t="shared" si="271"/>
        <v>41.887999999999998</v>
      </c>
      <c r="OY27" s="9">
        <f t="shared" si="272"/>
        <v>2094.4</v>
      </c>
      <c r="OZ27" s="9">
        <f t="shared" si="273"/>
        <v>53.856000000000002</v>
      </c>
      <c r="PA27" s="9">
        <f t="shared" si="274"/>
        <v>2692.8</v>
      </c>
      <c r="PB27" s="9">
        <f t="shared" si="275"/>
        <v>0</v>
      </c>
      <c r="PC27" s="9">
        <f t="shared" si="276"/>
        <v>0</v>
      </c>
      <c r="PD27" s="9">
        <f t="shared" si="277"/>
        <v>0</v>
      </c>
      <c r="PE27" s="9">
        <f t="shared" si="278"/>
        <v>0</v>
      </c>
      <c r="PF27" s="9">
        <f t="shared" si="279"/>
        <v>0</v>
      </c>
      <c r="PG27" s="9">
        <f t="shared" si="280"/>
        <v>0</v>
      </c>
      <c r="PH27" s="9">
        <f t="shared" si="281"/>
        <v>163.06399999999999</v>
      </c>
      <c r="PI27" s="9">
        <f t="shared" si="282"/>
        <v>8153.2</v>
      </c>
      <c r="PJ27" s="9">
        <f t="shared" si="283"/>
        <v>0</v>
      </c>
      <c r="PK27" s="9">
        <f t="shared" si="284"/>
        <v>0</v>
      </c>
      <c r="PL27" s="9">
        <f t="shared" si="285"/>
        <v>163.06399999999999</v>
      </c>
      <c r="PM27" s="9">
        <f t="shared" si="323"/>
        <v>8153.2</v>
      </c>
      <c r="PN27" s="9">
        <f t="shared" si="286"/>
        <v>19.448</v>
      </c>
      <c r="PO27" s="9">
        <f t="shared" si="287"/>
        <v>972.4</v>
      </c>
      <c r="PP27" s="9">
        <f t="shared" si="288"/>
        <v>19.448</v>
      </c>
      <c r="PQ27" s="9">
        <f t="shared" si="289"/>
        <v>972.4</v>
      </c>
      <c r="PR27" s="9">
        <f t="shared" si="290"/>
        <v>8.9759999999999991</v>
      </c>
      <c r="PS27" s="9">
        <f t="shared" si="291"/>
        <v>448.79999999999995</v>
      </c>
      <c r="PT27" s="9">
        <f t="shared" si="292"/>
        <v>0</v>
      </c>
      <c r="PU27" s="9">
        <f t="shared" si="293"/>
        <v>0</v>
      </c>
      <c r="PV27" s="9">
        <f t="shared" si="294"/>
        <v>0</v>
      </c>
      <c r="PW27" s="9">
        <f t="shared" si="295"/>
        <v>0</v>
      </c>
      <c r="PX27" s="9">
        <f t="shared" si="296"/>
        <v>0</v>
      </c>
      <c r="PY27" s="9">
        <f t="shared" si="297"/>
        <v>0</v>
      </c>
      <c r="PZ27" s="9">
        <f t="shared" si="298"/>
        <v>47.872</v>
      </c>
      <c r="QA27" s="9">
        <f t="shared" si="299"/>
        <v>2393.6</v>
      </c>
      <c r="QB27" s="9">
        <f t="shared" si="300"/>
        <v>0</v>
      </c>
      <c r="QC27" s="9">
        <f t="shared" si="301"/>
        <v>0</v>
      </c>
      <c r="QD27" s="9">
        <f t="shared" si="302"/>
        <v>47.872</v>
      </c>
      <c r="QE27" s="9">
        <f t="shared" si="324"/>
        <v>2393.6</v>
      </c>
      <c r="QF27" s="9">
        <f t="shared" si="303"/>
        <v>106.21599999999999</v>
      </c>
      <c r="QG27" s="9">
        <f t="shared" si="304"/>
        <v>5310.7999999999993</v>
      </c>
      <c r="QH27" s="9">
        <f t="shared" si="305"/>
        <v>0</v>
      </c>
      <c r="QI27" s="9">
        <f t="shared" si="306"/>
        <v>0</v>
      </c>
      <c r="QJ27" s="9">
        <f t="shared" si="307"/>
        <v>106.21599999999999</v>
      </c>
      <c r="QK27" s="9">
        <f t="shared" si="308"/>
        <v>5310.7999999999993</v>
      </c>
      <c r="QL27" s="24">
        <f t="shared" si="309"/>
        <v>1867.008</v>
      </c>
      <c r="QM27" s="24">
        <f t="shared" si="310"/>
        <v>88638.000000000015</v>
      </c>
    </row>
    <row r="28" spans="1:455" s="5" customFormat="1" ht="18.75" customHeight="1" x14ac:dyDescent="0.25">
      <c r="A28" s="7" t="s">
        <v>46</v>
      </c>
      <c r="B28" s="3" t="s">
        <v>3</v>
      </c>
      <c r="C28" s="9">
        <v>130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>
        <v>64</v>
      </c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>
        <v>44</v>
      </c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>
        <v>54</v>
      </c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>
        <v>44</v>
      </c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>
        <v>5</v>
      </c>
      <c r="DT28" s="9"/>
      <c r="DU28" s="9"/>
      <c r="DV28" s="9"/>
      <c r="DW28" s="9"/>
      <c r="DX28" s="9"/>
      <c r="DY28" s="9">
        <f t="shared" si="0"/>
        <v>0</v>
      </c>
      <c r="DZ28" s="9">
        <f t="shared" si="1"/>
        <v>0</v>
      </c>
      <c r="EA28" s="9">
        <f t="shared" si="311"/>
        <v>0</v>
      </c>
      <c r="EB28" s="9">
        <f t="shared" si="2"/>
        <v>0</v>
      </c>
      <c r="EC28" s="9">
        <f t="shared" si="3"/>
        <v>0.21099999999999999</v>
      </c>
      <c r="ED28" s="9">
        <f t="shared" si="4"/>
        <v>27.43</v>
      </c>
      <c r="EE28" s="9">
        <f t="shared" si="312"/>
        <v>3.5869999999999997</v>
      </c>
      <c r="EF28" s="9">
        <f t="shared" si="5"/>
        <v>466.30999999999995</v>
      </c>
      <c r="EG28" s="9">
        <f t="shared" si="313"/>
        <v>0.21099999999999999</v>
      </c>
      <c r="EH28" s="9">
        <f t="shared" si="314"/>
        <v>27.43</v>
      </c>
      <c r="EI28" s="7" t="s">
        <v>46</v>
      </c>
      <c r="EJ28" s="9">
        <f t="shared" si="6"/>
        <v>3.5869999999999997</v>
      </c>
      <c r="EK28" s="9">
        <f t="shared" si="7"/>
        <v>466.30999999999995</v>
      </c>
      <c r="EL28" s="9">
        <f t="shared" si="315"/>
        <v>0</v>
      </c>
      <c r="EM28" s="9">
        <f t="shared" si="316"/>
        <v>0</v>
      </c>
      <c r="EN28" s="9">
        <f t="shared" si="317"/>
        <v>0</v>
      </c>
      <c r="EO28" s="9">
        <f t="shared" si="8"/>
        <v>0</v>
      </c>
      <c r="EP28" s="9">
        <f t="shared" si="318"/>
        <v>0</v>
      </c>
      <c r="EQ28" s="9">
        <f t="shared" si="9"/>
        <v>0</v>
      </c>
      <c r="ER28" s="9">
        <f t="shared" si="10"/>
        <v>129.13200000000001</v>
      </c>
      <c r="ES28" s="9">
        <f t="shared" si="11"/>
        <v>16787.16</v>
      </c>
      <c r="ET28" s="9">
        <f t="shared" si="12"/>
        <v>172.17599999999999</v>
      </c>
      <c r="EU28" s="9">
        <f t="shared" si="13"/>
        <v>22382.879999999997</v>
      </c>
      <c r="EV28" s="9">
        <f t="shared" si="14"/>
        <v>71.739999999999995</v>
      </c>
      <c r="EW28" s="9">
        <f t="shared" si="15"/>
        <v>9326.1999999999989</v>
      </c>
      <c r="EX28" s="9">
        <f t="shared" si="16"/>
        <v>0</v>
      </c>
      <c r="EY28" s="9">
        <f t="shared" si="17"/>
        <v>0</v>
      </c>
      <c r="EZ28" s="9">
        <f t="shared" si="18"/>
        <v>373.048</v>
      </c>
      <c r="FA28" s="9">
        <f t="shared" si="19"/>
        <v>48496.24</v>
      </c>
      <c r="FB28" s="9">
        <f t="shared" si="20"/>
        <v>373.048</v>
      </c>
      <c r="FC28" s="9">
        <f t="shared" si="21"/>
        <v>48496.24</v>
      </c>
      <c r="FD28" s="9">
        <f t="shared" si="22"/>
        <v>0</v>
      </c>
      <c r="FE28" s="9">
        <f t="shared" si="23"/>
        <v>0</v>
      </c>
      <c r="FF28" s="9">
        <f t="shared" si="24"/>
        <v>0</v>
      </c>
      <c r="FG28" s="9">
        <f t="shared" si="25"/>
        <v>0</v>
      </c>
      <c r="FH28" s="9">
        <f t="shared" si="26"/>
        <v>0</v>
      </c>
      <c r="FI28" s="9">
        <f t="shared" si="27"/>
        <v>0</v>
      </c>
      <c r="FJ28" s="9">
        <f t="shared" si="28"/>
        <v>14.347999999999999</v>
      </c>
      <c r="FK28" s="9">
        <f t="shared" si="29"/>
        <v>1865.2399999999998</v>
      </c>
      <c r="FL28" s="9">
        <f t="shared" si="30"/>
        <v>21.521999999999998</v>
      </c>
      <c r="FM28" s="9">
        <f t="shared" si="31"/>
        <v>2797.8599999999997</v>
      </c>
      <c r="FN28" s="9">
        <f t="shared" si="32"/>
        <v>28.695999999999998</v>
      </c>
      <c r="FO28" s="9">
        <f t="shared" si="33"/>
        <v>3730.4799999999996</v>
      </c>
      <c r="FP28" s="9">
        <f t="shared" si="34"/>
        <v>0</v>
      </c>
      <c r="FQ28" s="9">
        <f t="shared" si="35"/>
        <v>0</v>
      </c>
      <c r="FR28" s="9">
        <f t="shared" si="36"/>
        <v>53.804999999999993</v>
      </c>
      <c r="FS28" s="9">
        <f t="shared" si="37"/>
        <v>6994.6499999999987</v>
      </c>
      <c r="FT28" s="9">
        <f t="shared" si="38"/>
        <v>53.804999999999993</v>
      </c>
      <c r="FU28" s="9">
        <f t="shared" si="39"/>
        <v>6994.6499999999987</v>
      </c>
      <c r="FV28" s="9">
        <f t="shared" si="40"/>
        <v>0</v>
      </c>
      <c r="FW28" s="9">
        <f t="shared" si="41"/>
        <v>0</v>
      </c>
      <c r="FX28" s="9">
        <f t="shared" si="42"/>
        <v>0</v>
      </c>
      <c r="FY28" s="9">
        <f t="shared" si="43"/>
        <v>0</v>
      </c>
      <c r="FZ28" s="9">
        <f t="shared" si="44"/>
        <v>0</v>
      </c>
      <c r="GA28" s="9">
        <f t="shared" si="45"/>
        <v>0</v>
      </c>
      <c r="GB28" s="9">
        <f t="shared" si="46"/>
        <v>57.391999999999996</v>
      </c>
      <c r="GC28" s="9">
        <f t="shared" si="47"/>
        <v>7460.9599999999991</v>
      </c>
      <c r="GD28" s="9">
        <f t="shared" si="48"/>
        <v>57.391999999999996</v>
      </c>
      <c r="GE28" s="9">
        <f t="shared" si="49"/>
        <v>7460.9599999999991</v>
      </c>
      <c r="GF28" s="9">
        <f t="shared" si="50"/>
        <v>28.695999999999998</v>
      </c>
      <c r="GG28" s="9">
        <f t="shared" si="51"/>
        <v>3730.4799999999996</v>
      </c>
      <c r="GH28" s="9">
        <f t="shared" si="52"/>
        <v>0</v>
      </c>
      <c r="GI28" s="9">
        <f t="shared" si="53"/>
        <v>0</v>
      </c>
      <c r="GJ28" s="130">
        <f t="shared" si="54"/>
        <v>143.47999999999999</v>
      </c>
      <c r="GK28" s="130">
        <f t="shared" si="55"/>
        <v>18652.399999999998</v>
      </c>
      <c r="GL28" s="9">
        <f t="shared" si="56"/>
        <v>143.47999999999999</v>
      </c>
      <c r="GM28" s="9">
        <f t="shared" si="57"/>
        <v>18652.399999999998</v>
      </c>
      <c r="GN28" s="9">
        <f t="shared" si="58"/>
        <v>0</v>
      </c>
      <c r="GO28" s="9">
        <f t="shared" si="59"/>
        <v>0</v>
      </c>
      <c r="GP28" s="9">
        <f t="shared" si="60"/>
        <v>0</v>
      </c>
      <c r="GQ28" s="9">
        <f t="shared" si="61"/>
        <v>0</v>
      </c>
      <c r="GR28" s="9">
        <f t="shared" si="62"/>
        <v>0</v>
      </c>
      <c r="GS28" s="9">
        <f t="shared" si="63"/>
        <v>0</v>
      </c>
      <c r="GT28" s="9">
        <f t="shared" si="64"/>
        <v>46.631</v>
      </c>
      <c r="GU28" s="9">
        <f t="shared" si="65"/>
        <v>6062.03</v>
      </c>
      <c r="GV28" s="9">
        <f t="shared" si="66"/>
        <v>57.391999999999996</v>
      </c>
      <c r="GW28" s="9">
        <f t="shared" si="67"/>
        <v>7460.9599999999991</v>
      </c>
      <c r="GX28" s="9">
        <f t="shared" si="68"/>
        <v>25.108999999999998</v>
      </c>
      <c r="GY28" s="9">
        <f t="shared" si="69"/>
        <v>3264.1699999999996</v>
      </c>
      <c r="GZ28" s="9">
        <f t="shared" si="70"/>
        <v>0</v>
      </c>
      <c r="HA28" s="9">
        <f t="shared" si="71"/>
        <v>0</v>
      </c>
      <c r="HB28" s="9">
        <f t="shared" si="72"/>
        <v>125.54499999999999</v>
      </c>
      <c r="HC28" s="9">
        <f t="shared" si="73"/>
        <v>16320.849999999999</v>
      </c>
      <c r="HD28" s="9">
        <f t="shared" si="74"/>
        <v>125.54499999999999</v>
      </c>
      <c r="HE28" s="9">
        <f t="shared" si="75"/>
        <v>16320.849999999999</v>
      </c>
      <c r="HF28" s="9">
        <f t="shared" si="76"/>
        <v>0</v>
      </c>
      <c r="HG28" s="9">
        <f t="shared" si="77"/>
        <v>0</v>
      </c>
      <c r="HH28" s="9">
        <f t="shared" si="78"/>
        <v>0</v>
      </c>
      <c r="HI28" s="9">
        <f t="shared" si="79"/>
        <v>0</v>
      </c>
      <c r="HJ28" s="9">
        <f t="shared" si="80"/>
        <v>0</v>
      </c>
      <c r="HK28" s="9">
        <f t="shared" si="81"/>
        <v>0</v>
      </c>
      <c r="HL28" s="9">
        <f t="shared" si="82"/>
        <v>193.69799999999998</v>
      </c>
      <c r="HM28" s="9">
        <f t="shared" si="83"/>
        <v>25180.739999999998</v>
      </c>
      <c r="HN28" s="9">
        <f t="shared" si="84"/>
        <v>114.78399999999999</v>
      </c>
      <c r="HO28" s="9">
        <f t="shared" si="85"/>
        <v>14921.919999999998</v>
      </c>
      <c r="HP28" s="9">
        <f t="shared" si="86"/>
        <v>82.500999999999991</v>
      </c>
      <c r="HQ28" s="9">
        <f t="shared" si="87"/>
        <v>10725.13</v>
      </c>
      <c r="HR28" s="9">
        <f t="shared" si="88"/>
        <v>0</v>
      </c>
      <c r="HS28" s="9">
        <f t="shared" si="89"/>
        <v>0</v>
      </c>
      <c r="HT28" s="9">
        <f t="shared" si="90"/>
        <v>387.39599999999996</v>
      </c>
      <c r="HU28" s="9">
        <f t="shared" si="91"/>
        <v>50361.479999999996</v>
      </c>
      <c r="HV28" s="9">
        <f t="shared" si="92"/>
        <v>387.39599999999996</v>
      </c>
      <c r="HW28" s="9">
        <f t="shared" si="93"/>
        <v>50361.479999999996</v>
      </c>
      <c r="HX28" s="9">
        <f t="shared" si="325"/>
        <v>0</v>
      </c>
      <c r="HY28" s="9">
        <f t="shared" si="94"/>
        <v>0</v>
      </c>
      <c r="HZ28" s="9">
        <f t="shared" si="95"/>
        <v>0</v>
      </c>
      <c r="IA28" s="9">
        <f t="shared" si="96"/>
        <v>0</v>
      </c>
      <c r="IB28" s="9">
        <f t="shared" si="97"/>
        <v>0</v>
      </c>
      <c r="IC28" s="9">
        <f t="shared" si="98"/>
        <v>0</v>
      </c>
      <c r="ID28" s="9">
        <f t="shared" si="99"/>
        <v>39.456999999999994</v>
      </c>
      <c r="IE28" s="9">
        <f t="shared" si="100"/>
        <v>5129.4099999999989</v>
      </c>
      <c r="IF28" s="9">
        <f t="shared" si="101"/>
        <v>32.283000000000001</v>
      </c>
      <c r="IG28" s="9">
        <f t="shared" si="102"/>
        <v>4196.79</v>
      </c>
      <c r="IH28" s="9">
        <f t="shared" si="103"/>
        <v>28.695999999999998</v>
      </c>
      <c r="II28" s="9">
        <f t="shared" si="104"/>
        <v>3730.4799999999996</v>
      </c>
      <c r="IJ28" s="9">
        <f t="shared" si="105"/>
        <v>0</v>
      </c>
      <c r="IK28" s="9">
        <f t="shared" si="106"/>
        <v>0</v>
      </c>
      <c r="IL28" s="9">
        <f t="shared" si="107"/>
        <v>96.84899999999999</v>
      </c>
      <c r="IM28" s="9">
        <f t="shared" si="108"/>
        <v>12590.369999999999</v>
      </c>
      <c r="IN28" s="9">
        <f t="shared" si="109"/>
        <v>96.84899999999999</v>
      </c>
      <c r="IO28" s="9">
        <f t="shared" si="110"/>
        <v>12590.369999999999</v>
      </c>
      <c r="IP28" s="9">
        <f t="shared" si="111"/>
        <v>0</v>
      </c>
      <c r="IQ28" s="9">
        <f t="shared" si="112"/>
        <v>0</v>
      </c>
      <c r="IR28" s="9">
        <f t="shared" si="113"/>
        <v>0</v>
      </c>
      <c r="IS28" s="9">
        <f t="shared" si="114"/>
        <v>0</v>
      </c>
      <c r="IT28" s="9">
        <f t="shared" si="115"/>
        <v>0</v>
      </c>
      <c r="IU28" s="9">
        <f t="shared" si="116"/>
        <v>0</v>
      </c>
      <c r="IV28" s="9">
        <f t="shared" si="117"/>
        <v>96.84899999999999</v>
      </c>
      <c r="IW28" s="9">
        <f t="shared" si="118"/>
        <v>12590.369999999999</v>
      </c>
      <c r="IX28" s="9">
        <f t="shared" si="119"/>
        <v>78.913999999999987</v>
      </c>
      <c r="IY28" s="9">
        <f t="shared" si="120"/>
        <v>10258.819999999998</v>
      </c>
      <c r="IZ28" s="9">
        <f t="shared" si="121"/>
        <v>53.804999999999993</v>
      </c>
      <c r="JA28" s="9">
        <f t="shared" si="122"/>
        <v>6994.6499999999987</v>
      </c>
      <c r="JB28" s="9">
        <f t="shared" si="123"/>
        <v>0</v>
      </c>
      <c r="JC28" s="9">
        <f t="shared" si="124"/>
        <v>0</v>
      </c>
      <c r="JD28" s="9">
        <f t="shared" si="125"/>
        <v>225.98099999999999</v>
      </c>
      <c r="JE28" s="9">
        <f t="shared" si="126"/>
        <v>29377.53</v>
      </c>
      <c r="JF28" s="9">
        <f t="shared" si="127"/>
        <v>225.98099999999999</v>
      </c>
      <c r="JG28" s="9">
        <f t="shared" si="128"/>
        <v>29377.53</v>
      </c>
      <c r="JH28" s="9">
        <f t="shared" si="129"/>
        <v>0</v>
      </c>
      <c r="JI28" s="9">
        <f t="shared" si="130"/>
        <v>0</v>
      </c>
      <c r="JJ28" s="9">
        <f t="shared" si="131"/>
        <v>0</v>
      </c>
      <c r="JK28" s="9">
        <f t="shared" si="132"/>
        <v>0</v>
      </c>
      <c r="JL28" s="9">
        <f t="shared" si="133"/>
        <v>0</v>
      </c>
      <c r="JM28" s="9">
        <f t="shared" si="134"/>
        <v>0</v>
      </c>
      <c r="JN28" s="9">
        <f t="shared" si="135"/>
        <v>0</v>
      </c>
      <c r="JO28" s="9">
        <f t="shared" si="136"/>
        <v>0</v>
      </c>
      <c r="JP28" s="9">
        <f t="shared" si="137"/>
        <v>86.087999999999994</v>
      </c>
      <c r="JQ28" s="9">
        <f t="shared" si="138"/>
        <v>11191.439999999999</v>
      </c>
      <c r="JR28" s="9">
        <f t="shared" si="139"/>
        <v>28.695999999999998</v>
      </c>
      <c r="JS28" s="9">
        <f t="shared" si="140"/>
        <v>3730.4799999999996</v>
      </c>
      <c r="JT28" s="9">
        <f t="shared" si="141"/>
        <v>0</v>
      </c>
      <c r="JU28" s="9">
        <f t="shared" si="142"/>
        <v>0</v>
      </c>
      <c r="JV28" s="9">
        <f t="shared" si="143"/>
        <v>200.87199999999999</v>
      </c>
      <c r="JW28" s="9">
        <f t="shared" si="144"/>
        <v>26113.359999999997</v>
      </c>
      <c r="JX28" s="9">
        <f t="shared" si="145"/>
        <v>200.87199999999999</v>
      </c>
      <c r="JY28" s="9">
        <f t="shared" si="146"/>
        <v>26113.359999999997</v>
      </c>
      <c r="JZ28" s="9">
        <f t="shared" si="147"/>
        <v>0</v>
      </c>
      <c r="KA28" s="9">
        <f t="shared" si="148"/>
        <v>0</v>
      </c>
      <c r="KB28" s="9">
        <f t="shared" si="149"/>
        <v>0</v>
      </c>
      <c r="KC28" s="9">
        <f t="shared" si="150"/>
        <v>0</v>
      </c>
      <c r="KD28" s="9">
        <f t="shared" si="151"/>
        <v>0</v>
      </c>
      <c r="KE28" s="9">
        <f t="shared" si="152"/>
        <v>0</v>
      </c>
      <c r="KF28" s="9">
        <f t="shared" si="153"/>
        <v>46.631</v>
      </c>
      <c r="KG28" s="9">
        <f t="shared" si="154"/>
        <v>6062.03</v>
      </c>
      <c r="KH28" s="9">
        <f t="shared" si="155"/>
        <v>28.695999999999998</v>
      </c>
      <c r="KI28" s="9">
        <f t="shared" si="156"/>
        <v>3730.4799999999996</v>
      </c>
      <c r="KJ28" s="9">
        <f t="shared" si="157"/>
        <v>17.934999999999999</v>
      </c>
      <c r="KK28" s="9">
        <f t="shared" si="158"/>
        <v>2331.5499999999997</v>
      </c>
      <c r="KL28" s="9">
        <f t="shared" si="159"/>
        <v>0</v>
      </c>
      <c r="KM28" s="9">
        <f t="shared" si="160"/>
        <v>0</v>
      </c>
      <c r="KN28" s="9">
        <f t="shared" si="161"/>
        <v>93.262</v>
      </c>
      <c r="KO28" s="9">
        <f t="shared" si="162"/>
        <v>12124.06</v>
      </c>
      <c r="KP28" s="9">
        <f t="shared" si="163"/>
        <v>93.262</v>
      </c>
      <c r="KQ28" s="9">
        <f t="shared" si="164"/>
        <v>12124.06</v>
      </c>
      <c r="KR28" s="9">
        <f t="shared" si="165"/>
        <v>0</v>
      </c>
      <c r="KS28" s="9">
        <f t="shared" si="166"/>
        <v>0</v>
      </c>
      <c r="KT28" s="9">
        <f t="shared" si="167"/>
        <v>0</v>
      </c>
      <c r="KU28" s="9">
        <f t="shared" si="168"/>
        <v>0</v>
      </c>
      <c r="KV28" s="9">
        <f t="shared" si="169"/>
        <v>0</v>
      </c>
      <c r="KW28" s="9">
        <f t="shared" si="170"/>
        <v>0</v>
      </c>
      <c r="KX28" s="9">
        <f t="shared" si="171"/>
        <v>35.869999999999997</v>
      </c>
      <c r="KY28" s="9">
        <f t="shared" si="172"/>
        <v>4663.0999999999995</v>
      </c>
      <c r="KZ28" s="9">
        <f t="shared" si="173"/>
        <v>50.217999999999996</v>
      </c>
      <c r="LA28" s="9">
        <f t="shared" si="174"/>
        <v>6528.3399999999992</v>
      </c>
      <c r="LB28" s="9">
        <f t="shared" si="175"/>
        <v>21.521999999999998</v>
      </c>
      <c r="LC28" s="9">
        <f t="shared" si="176"/>
        <v>2797.8599999999997</v>
      </c>
      <c r="LD28" s="9">
        <f t="shared" si="177"/>
        <v>0</v>
      </c>
      <c r="LE28" s="9">
        <f t="shared" si="178"/>
        <v>0</v>
      </c>
      <c r="LF28" s="9">
        <f t="shared" si="179"/>
        <v>104.023</v>
      </c>
      <c r="LG28" s="9">
        <f t="shared" si="180"/>
        <v>13522.99</v>
      </c>
      <c r="LH28" s="9">
        <f t="shared" si="181"/>
        <v>104.023</v>
      </c>
      <c r="LI28" s="9">
        <f t="shared" si="319"/>
        <v>13522.99</v>
      </c>
      <c r="LJ28" s="9">
        <f t="shared" si="182"/>
        <v>0</v>
      </c>
      <c r="LK28" s="9">
        <f t="shared" si="183"/>
        <v>0</v>
      </c>
      <c r="LL28" s="9">
        <f t="shared" si="184"/>
        <v>0</v>
      </c>
      <c r="LM28" s="9">
        <f t="shared" si="185"/>
        <v>0</v>
      </c>
      <c r="LN28" s="9">
        <f t="shared" si="186"/>
        <v>0</v>
      </c>
      <c r="LO28" s="9">
        <f t="shared" si="187"/>
        <v>0</v>
      </c>
      <c r="LP28" s="9">
        <f t="shared" si="188"/>
        <v>100.43599999999999</v>
      </c>
      <c r="LQ28" s="9">
        <f t="shared" si="189"/>
        <v>13056.679999999998</v>
      </c>
      <c r="LR28" s="9">
        <f t="shared" si="190"/>
        <v>150.654</v>
      </c>
      <c r="LS28" s="9">
        <f t="shared" si="191"/>
        <v>19585.02</v>
      </c>
      <c r="LT28" s="9">
        <f t="shared" si="192"/>
        <v>14.347999999999999</v>
      </c>
      <c r="LU28" s="9">
        <f t="shared" si="193"/>
        <v>1865.2399999999998</v>
      </c>
      <c r="LV28" s="9">
        <f t="shared" si="194"/>
        <v>0</v>
      </c>
      <c r="LW28" s="9">
        <f t="shared" si="195"/>
        <v>0</v>
      </c>
      <c r="LX28" s="9">
        <f t="shared" si="196"/>
        <v>265.43799999999999</v>
      </c>
      <c r="LY28" s="9">
        <f t="shared" si="197"/>
        <v>34506.939999999995</v>
      </c>
      <c r="LZ28" s="9">
        <f t="shared" si="198"/>
        <v>265.43799999999999</v>
      </c>
      <c r="MA28" s="9">
        <f t="shared" si="199"/>
        <v>34506.939999999995</v>
      </c>
      <c r="MB28" s="9">
        <f t="shared" si="200"/>
        <v>0</v>
      </c>
      <c r="MC28" s="9">
        <f t="shared" si="201"/>
        <v>0</v>
      </c>
      <c r="MD28" s="9">
        <f t="shared" si="202"/>
        <v>0</v>
      </c>
      <c r="ME28" s="9">
        <f t="shared" si="203"/>
        <v>0</v>
      </c>
      <c r="MF28" s="9">
        <f t="shared" si="204"/>
        <v>0</v>
      </c>
      <c r="MG28" s="9">
        <f t="shared" si="205"/>
        <v>0</v>
      </c>
      <c r="MH28" s="9">
        <f t="shared" si="206"/>
        <v>215.21999999999997</v>
      </c>
      <c r="MI28" s="9">
        <f t="shared" si="207"/>
        <v>27978.599999999995</v>
      </c>
      <c r="MJ28" s="9">
        <f t="shared" si="208"/>
        <v>261.851</v>
      </c>
      <c r="MK28" s="9">
        <f t="shared" si="209"/>
        <v>34040.629999999997</v>
      </c>
      <c r="ML28" s="9">
        <f t="shared" si="210"/>
        <v>86.087999999999994</v>
      </c>
      <c r="MM28" s="9">
        <f t="shared" si="211"/>
        <v>11191.439999999999</v>
      </c>
      <c r="MN28" s="9">
        <f t="shared" si="212"/>
        <v>0</v>
      </c>
      <c r="MO28" s="9">
        <f t="shared" si="213"/>
        <v>0</v>
      </c>
      <c r="MP28" s="9">
        <f t="shared" si="214"/>
        <v>559.572</v>
      </c>
      <c r="MQ28" s="9">
        <f t="shared" si="215"/>
        <v>72744.36</v>
      </c>
      <c r="MR28" s="9">
        <f t="shared" si="216"/>
        <v>559.572</v>
      </c>
      <c r="MS28" s="9">
        <f t="shared" si="320"/>
        <v>72744.36</v>
      </c>
      <c r="MT28" s="9">
        <f t="shared" si="217"/>
        <v>0</v>
      </c>
      <c r="MU28" s="9">
        <f t="shared" si="218"/>
        <v>0</v>
      </c>
      <c r="MV28" s="9">
        <f t="shared" si="219"/>
        <v>0</v>
      </c>
      <c r="MW28" s="9">
        <f t="shared" si="220"/>
        <v>0</v>
      </c>
      <c r="MX28" s="9">
        <f t="shared" si="221"/>
        <v>0</v>
      </c>
      <c r="MY28" s="9">
        <f t="shared" si="222"/>
        <v>0</v>
      </c>
      <c r="MZ28" s="9">
        <f t="shared" si="223"/>
        <v>154.24099999999999</v>
      </c>
      <c r="NA28" s="9">
        <f t="shared" si="224"/>
        <v>20051.329999999998</v>
      </c>
      <c r="NB28" s="9">
        <f t="shared" si="225"/>
        <v>143.47999999999999</v>
      </c>
      <c r="NC28" s="9">
        <f t="shared" si="226"/>
        <v>18652.399999999998</v>
      </c>
      <c r="ND28" s="9">
        <f t="shared" si="227"/>
        <v>53.804999999999993</v>
      </c>
      <c r="NE28" s="9">
        <f t="shared" si="228"/>
        <v>6994.6499999999987</v>
      </c>
      <c r="NF28" s="9">
        <f t="shared" si="229"/>
        <v>0</v>
      </c>
      <c r="NG28" s="9">
        <f t="shared" si="230"/>
        <v>0</v>
      </c>
      <c r="NH28" s="9">
        <f t="shared" si="231"/>
        <v>344.35199999999998</v>
      </c>
      <c r="NI28" s="9">
        <f t="shared" si="232"/>
        <v>44765.759999999995</v>
      </c>
      <c r="NJ28" s="9">
        <f t="shared" si="233"/>
        <v>344.35199999999998</v>
      </c>
      <c r="NK28" s="9">
        <f t="shared" si="234"/>
        <v>44765.759999999995</v>
      </c>
      <c r="NL28" s="9">
        <f t="shared" si="235"/>
        <v>0</v>
      </c>
      <c r="NM28" s="9">
        <f t="shared" si="236"/>
        <v>0</v>
      </c>
      <c r="NN28" s="9">
        <f t="shared" si="237"/>
        <v>0</v>
      </c>
      <c r="NO28" s="9">
        <f t="shared" si="238"/>
        <v>0</v>
      </c>
      <c r="NP28" s="9">
        <f t="shared" si="239"/>
        <v>0</v>
      </c>
      <c r="NQ28" s="9">
        <f t="shared" si="240"/>
        <v>0</v>
      </c>
      <c r="NR28" s="9">
        <f t="shared" si="241"/>
        <v>157.82799999999997</v>
      </c>
      <c r="NS28" s="9">
        <f t="shared" si="242"/>
        <v>20517.639999999996</v>
      </c>
      <c r="NT28" s="9">
        <f t="shared" si="243"/>
        <v>172.17599999999999</v>
      </c>
      <c r="NU28" s="9">
        <f t="shared" si="244"/>
        <v>22382.879999999997</v>
      </c>
      <c r="NV28" s="9">
        <f t="shared" si="245"/>
        <v>78.913999999999987</v>
      </c>
      <c r="NW28" s="9">
        <f t="shared" si="246"/>
        <v>10258.819999999998</v>
      </c>
      <c r="NX28" s="9">
        <f t="shared" si="247"/>
        <v>0</v>
      </c>
      <c r="NY28" s="9">
        <f t="shared" si="248"/>
        <v>0</v>
      </c>
      <c r="NZ28" s="9">
        <f t="shared" si="249"/>
        <v>401.74399999999997</v>
      </c>
      <c r="OA28" s="9">
        <f t="shared" si="250"/>
        <v>52226.719999999994</v>
      </c>
      <c r="OB28" s="9">
        <f t="shared" si="251"/>
        <v>401.74399999999997</v>
      </c>
      <c r="OC28" s="9">
        <f t="shared" si="321"/>
        <v>52226.719999999994</v>
      </c>
      <c r="OD28" s="9">
        <f t="shared" si="252"/>
        <v>0</v>
      </c>
      <c r="OE28" s="9">
        <f t="shared" si="253"/>
        <v>0</v>
      </c>
      <c r="OF28" s="9">
        <f t="shared" si="254"/>
        <v>0</v>
      </c>
      <c r="OG28" s="9">
        <f t="shared" si="255"/>
        <v>0</v>
      </c>
      <c r="OH28" s="9">
        <f t="shared" si="256"/>
        <v>0</v>
      </c>
      <c r="OI28" s="9">
        <f t="shared" si="257"/>
        <v>0</v>
      </c>
      <c r="OJ28" s="9">
        <f t="shared" si="258"/>
        <v>50.217999999999996</v>
      </c>
      <c r="OK28" s="9">
        <f t="shared" si="259"/>
        <v>6528.3399999999992</v>
      </c>
      <c r="OL28" s="9">
        <f t="shared" si="260"/>
        <v>43.043999999999997</v>
      </c>
      <c r="OM28" s="9">
        <f t="shared" si="261"/>
        <v>5595.7199999999993</v>
      </c>
      <c r="ON28" s="9">
        <f t="shared" si="262"/>
        <v>21.521999999999998</v>
      </c>
      <c r="OO28" s="9">
        <f t="shared" si="263"/>
        <v>2797.8599999999997</v>
      </c>
      <c r="OP28" s="9">
        <f t="shared" si="264"/>
        <v>0</v>
      </c>
      <c r="OQ28" s="9">
        <f t="shared" si="265"/>
        <v>0</v>
      </c>
      <c r="OR28" s="9">
        <f t="shared" si="266"/>
        <v>114.78399999999999</v>
      </c>
      <c r="OS28" s="9">
        <f t="shared" si="267"/>
        <v>14921.919999999998</v>
      </c>
      <c r="OT28" s="9">
        <f t="shared" si="322"/>
        <v>114.78399999999999</v>
      </c>
      <c r="OU28" s="9">
        <f t="shared" si="268"/>
        <v>14921.919999999998</v>
      </c>
      <c r="OV28" s="9">
        <f t="shared" si="269"/>
        <v>0</v>
      </c>
      <c r="OW28" s="9">
        <f t="shared" si="270"/>
        <v>0</v>
      </c>
      <c r="OX28" s="9">
        <f t="shared" si="271"/>
        <v>0</v>
      </c>
      <c r="OY28" s="9">
        <f t="shared" si="272"/>
        <v>0</v>
      </c>
      <c r="OZ28" s="9">
        <f t="shared" si="273"/>
        <v>0</v>
      </c>
      <c r="PA28" s="9">
        <f t="shared" si="274"/>
        <v>0</v>
      </c>
      <c r="PB28" s="9">
        <f t="shared" si="275"/>
        <v>165.00199999999998</v>
      </c>
      <c r="PC28" s="9">
        <f t="shared" si="276"/>
        <v>21450.26</v>
      </c>
      <c r="PD28" s="9">
        <f t="shared" si="277"/>
        <v>100.43599999999999</v>
      </c>
      <c r="PE28" s="9">
        <f t="shared" si="278"/>
        <v>13056.679999999998</v>
      </c>
      <c r="PF28" s="9">
        <f t="shared" si="279"/>
        <v>129.13200000000001</v>
      </c>
      <c r="PG28" s="9">
        <f t="shared" si="280"/>
        <v>16787.16</v>
      </c>
      <c r="PH28" s="9">
        <f t="shared" si="281"/>
        <v>0</v>
      </c>
      <c r="PI28" s="9">
        <f t="shared" si="282"/>
        <v>0</v>
      </c>
      <c r="PJ28" s="9">
        <f t="shared" si="283"/>
        <v>390.98299999999995</v>
      </c>
      <c r="PK28" s="9">
        <f t="shared" si="284"/>
        <v>50827.789999999994</v>
      </c>
      <c r="PL28" s="9">
        <f t="shared" si="285"/>
        <v>390.98299999999995</v>
      </c>
      <c r="PM28" s="9">
        <f t="shared" si="323"/>
        <v>50827.789999999994</v>
      </c>
      <c r="PN28" s="9">
        <f t="shared" si="286"/>
        <v>0</v>
      </c>
      <c r="PO28" s="9">
        <f t="shared" si="287"/>
        <v>0</v>
      </c>
      <c r="PP28" s="9">
        <f t="shared" si="288"/>
        <v>0</v>
      </c>
      <c r="PQ28" s="9">
        <f t="shared" si="289"/>
        <v>0</v>
      </c>
      <c r="PR28" s="9">
        <f t="shared" si="290"/>
        <v>0</v>
      </c>
      <c r="PS28" s="9">
        <f t="shared" si="291"/>
        <v>0</v>
      </c>
      <c r="PT28" s="9">
        <f t="shared" si="292"/>
        <v>46.631</v>
      </c>
      <c r="PU28" s="9">
        <f t="shared" si="293"/>
        <v>6062.03</v>
      </c>
      <c r="PV28" s="9">
        <f t="shared" si="294"/>
        <v>46.631</v>
      </c>
      <c r="PW28" s="9">
        <f t="shared" si="295"/>
        <v>6062.03</v>
      </c>
      <c r="PX28" s="9">
        <f t="shared" si="296"/>
        <v>21.521999999999998</v>
      </c>
      <c r="PY28" s="9">
        <f t="shared" si="297"/>
        <v>2797.8599999999997</v>
      </c>
      <c r="PZ28" s="9">
        <f t="shared" si="298"/>
        <v>0</v>
      </c>
      <c r="QA28" s="9">
        <f t="shared" si="299"/>
        <v>0</v>
      </c>
      <c r="QB28" s="9">
        <f t="shared" si="300"/>
        <v>114.78399999999999</v>
      </c>
      <c r="QC28" s="9">
        <f t="shared" si="301"/>
        <v>14921.919999999998</v>
      </c>
      <c r="QD28" s="9">
        <f t="shared" si="302"/>
        <v>114.78399999999999</v>
      </c>
      <c r="QE28" s="9">
        <f t="shared" si="324"/>
        <v>14921.919999999998</v>
      </c>
      <c r="QF28" s="9">
        <f t="shared" si="303"/>
        <v>0</v>
      </c>
      <c r="QG28" s="9">
        <f t="shared" si="304"/>
        <v>0</v>
      </c>
      <c r="QH28" s="9">
        <f t="shared" si="305"/>
        <v>254.67699999999999</v>
      </c>
      <c r="QI28" s="9">
        <f t="shared" si="306"/>
        <v>33108.01</v>
      </c>
      <c r="QJ28" s="9">
        <f t="shared" si="307"/>
        <v>254.67699999999999</v>
      </c>
      <c r="QK28" s="9">
        <f t="shared" si="308"/>
        <v>33108.01</v>
      </c>
      <c r="QL28" s="24">
        <f t="shared" si="309"/>
        <v>4476.5759999999991</v>
      </c>
      <c r="QM28" s="24">
        <f t="shared" si="310"/>
        <v>552577.34999999986</v>
      </c>
    </row>
    <row r="29" spans="1:455" s="5" customFormat="1" ht="18.75" customHeight="1" x14ac:dyDescent="0.25">
      <c r="A29" s="7" t="s">
        <v>73</v>
      </c>
      <c r="B29" s="3" t="s">
        <v>3</v>
      </c>
      <c r="C29" s="9">
        <v>50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>
        <v>9.3000000000000007</v>
      </c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>
        <v>19.8</v>
      </c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>
        <v>2.7</v>
      </c>
      <c r="DU29" s="9"/>
      <c r="DV29" s="9"/>
      <c r="DW29" s="9"/>
      <c r="DX29" s="9"/>
      <c r="DY29" s="9">
        <f t="shared" si="0"/>
        <v>1.9800000000000002E-2</v>
      </c>
      <c r="DZ29" s="9">
        <f t="shared" si="1"/>
        <v>0.9900000000000001</v>
      </c>
      <c r="EA29" s="9">
        <f t="shared" si="311"/>
        <v>0.33660000000000001</v>
      </c>
      <c r="EB29" s="9">
        <f t="shared" si="2"/>
        <v>16.830000000000002</v>
      </c>
      <c r="EC29" s="9">
        <f t="shared" si="3"/>
        <v>1.2E-2</v>
      </c>
      <c r="ED29" s="9">
        <f t="shared" si="4"/>
        <v>0.6</v>
      </c>
      <c r="EE29" s="9">
        <f t="shared" si="312"/>
        <v>0.20400000000000001</v>
      </c>
      <c r="EF29" s="9">
        <f t="shared" si="5"/>
        <v>10.200000000000001</v>
      </c>
      <c r="EG29" s="9">
        <f t="shared" si="313"/>
        <v>3.1800000000000002E-2</v>
      </c>
      <c r="EH29" s="9">
        <f t="shared" si="314"/>
        <v>1.59</v>
      </c>
      <c r="EI29" s="7" t="s">
        <v>73</v>
      </c>
      <c r="EJ29" s="9">
        <f t="shared" si="6"/>
        <v>0.54060000000000008</v>
      </c>
      <c r="EK29" s="9">
        <f t="shared" si="7"/>
        <v>27.030000000000005</v>
      </c>
      <c r="EL29" s="9">
        <f t="shared" si="315"/>
        <v>12.117599999999999</v>
      </c>
      <c r="EM29" s="9">
        <f t="shared" si="316"/>
        <v>605.88</v>
      </c>
      <c r="EN29" s="9">
        <f t="shared" si="317"/>
        <v>16.1568</v>
      </c>
      <c r="EO29" s="9">
        <f t="shared" si="8"/>
        <v>807.84</v>
      </c>
      <c r="EP29" s="9">
        <f t="shared" si="318"/>
        <v>6.7320000000000002</v>
      </c>
      <c r="EQ29" s="9">
        <f t="shared" si="9"/>
        <v>336.6</v>
      </c>
      <c r="ER29" s="9">
        <f t="shared" si="10"/>
        <v>7.3440000000000003</v>
      </c>
      <c r="ES29" s="9">
        <f t="shared" si="11"/>
        <v>367.2</v>
      </c>
      <c r="ET29" s="9">
        <f t="shared" si="12"/>
        <v>9.7920000000000016</v>
      </c>
      <c r="EU29" s="9">
        <f t="shared" si="13"/>
        <v>489.60000000000008</v>
      </c>
      <c r="EV29" s="9">
        <f t="shared" si="14"/>
        <v>4.08</v>
      </c>
      <c r="EW29" s="9">
        <f t="shared" si="15"/>
        <v>204</v>
      </c>
      <c r="EX29" s="9">
        <f t="shared" si="16"/>
        <v>35.006399999999999</v>
      </c>
      <c r="EY29" s="9">
        <f t="shared" si="17"/>
        <v>1750.32</v>
      </c>
      <c r="EZ29" s="9">
        <f t="shared" si="18"/>
        <v>21.216000000000001</v>
      </c>
      <c r="FA29" s="9">
        <f t="shared" si="19"/>
        <v>1060.8</v>
      </c>
      <c r="FB29" s="9">
        <f t="shared" si="20"/>
        <v>56.222400000000007</v>
      </c>
      <c r="FC29" s="9">
        <f t="shared" si="21"/>
        <v>2811.1200000000003</v>
      </c>
      <c r="FD29" s="9">
        <f t="shared" si="22"/>
        <v>1.3464</v>
      </c>
      <c r="FE29" s="9">
        <f t="shared" si="23"/>
        <v>67.320000000000007</v>
      </c>
      <c r="FF29" s="9">
        <f t="shared" si="24"/>
        <v>2.0196000000000001</v>
      </c>
      <c r="FG29" s="9">
        <f t="shared" si="25"/>
        <v>100.98</v>
      </c>
      <c r="FH29" s="9">
        <f t="shared" si="26"/>
        <v>2.6928000000000001</v>
      </c>
      <c r="FI29" s="9">
        <f t="shared" si="27"/>
        <v>134.64000000000001</v>
      </c>
      <c r="FJ29" s="9">
        <f t="shared" si="28"/>
        <v>0.81600000000000006</v>
      </c>
      <c r="FK29" s="9">
        <f t="shared" si="29"/>
        <v>40.800000000000004</v>
      </c>
      <c r="FL29" s="9">
        <f t="shared" si="30"/>
        <v>1.2240000000000002</v>
      </c>
      <c r="FM29" s="9">
        <f t="shared" si="31"/>
        <v>61.20000000000001</v>
      </c>
      <c r="FN29" s="9">
        <f t="shared" si="32"/>
        <v>1.6320000000000001</v>
      </c>
      <c r="FO29" s="9">
        <f t="shared" si="33"/>
        <v>81.600000000000009</v>
      </c>
      <c r="FP29" s="9">
        <f t="shared" si="34"/>
        <v>5.0490000000000004</v>
      </c>
      <c r="FQ29" s="9">
        <f t="shared" si="35"/>
        <v>252.45000000000002</v>
      </c>
      <c r="FR29" s="9">
        <f t="shared" si="36"/>
        <v>3.06</v>
      </c>
      <c r="FS29" s="9">
        <f t="shared" si="37"/>
        <v>153</v>
      </c>
      <c r="FT29" s="9">
        <f t="shared" si="38"/>
        <v>8.1090000000000018</v>
      </c>
      <c r="FU29" s="9">
        <f t="shared" si="39"/>
        <v>405.4500000000001</v>
      </c>
      <c r="FV29" s="9">
        <f t="shared" si="40"/>
        <v>5.3856000000000002</v>
      </c>
      <c r="FW29" s="9">
        <f t="shared" si="41"/>
        <v>269.28000000000003</v>
      </c>
      <c r="FX29" s="9">
        <f t="shared" si="42"/>
        <v>5.3856000000000002</v>
      </c>
      <c r="FY29" s="9">
        <f t="shared" si="43"/>
        <v>269.28000000000003</v>
      </c>
      <c r="FZ29" s="9">
        <f t="shared" si="44"/>
        <v>2.6928000000000001</v>
      </c>
      <c r="GA29" s="9">
        <f t="shared" si="45"/>
        <v>134.64000000000001</v>
      </c>
      <c r="GB29" s="9">
        <f t="shared" si="46"/>
        <v>3.2640000000000002</v>
      </c>
      <c r="GC29" s="9">
        <f t="shared" si="47"/>
        <v>163.20000000000002</v>
      </c>
      <c r="GD29" s="9">
        <f t="shared" si="48"/>
        <v>3.2640000000000002</v>
      </c>
      <c r="GE29" s="9">
        <f t="shared" si="49"/>
        <v>163.20000000000002</v>
      </c>
      <c r="GF29" s="9">
        <f t="shared" si="50"/>
        <v>1.6320000000000001</v>
      </c>
      <c r="GG29" s="9">
        <f t="shared" si="51"/>
        <v>81.600000000000009</v>
      </c>
      <c r="GH29" s="9">
        <f t="shared" si="52"/>
        <v>13.464</v>
      </c>
      <c r="GI29" s="9">
        <f t="shared" si="53"/>
        <v>673.2</v>
      </c>
      <c r="GJ29" s="130">
        <f t="shared" si="54"/>
        <v>8.16</v>
      </c>
      <c r="GK29" s="130">
        <f t="shared" si="55"/>
        <v>408</v>
      </c>
      <c r="GL29" s="9">
        <f t="shared" si="56"/>
        <v>21.624000000000002</v>
      </c>
      <c r="GM29" s="9">
        <f t="shared" si="57"/>
        <v>1081.2</v>
      </c>
      <c r="GN29" s="9">
        <f t="shared" si="58"/>
        <v>4.3757999999999999</v>
      </c>
      <c r="GO29" s="9">
        <f t="shared" si="59"/>
        <v>218.79</v>
      </c>
      <c r="GP29" s="9">
        <f t="shared" si="60"/>
        <v>5.3856000000000002</v>
      </c>
      <c r="GQ29" s="9">
        <f t="shared" si="61"/>
        <v>269.28000000000003</v>
      </c>
      <c r="GR29" s="9">
        <f t="shared" si="62"/>
        <v>2.3562000000000003</v>
      </c>
      <c r="GS29" s="9">
        <f t="shared" si="63"/>
        <v>117.81000000000002</v>
      </c>
      <c r="GT29" s="9">
        <f t="shared" si="64"/>
        <v>2.6520000000000001</v>
      </c>
      <c r="GU29" s="9">
        <f t="shared" si="65"/>
        <v>132.6</v>
      </c>
      <c r="GV29" s="9">
        <f t="shared" si="66"/>
        <v>3.2640000000000002</v>
      </c>
      <c r="GW29" s="9">
        <f t="shared" si="67"/>
        <v>163.20000000000002</v>
      </c>
      <c r="GX29" s="9">
        <f t="shared" si="68"/>
        <v>1.4280000000000002</v>
      </c>
      <c r="GY29" s="9">
        <f t="shared" si="69"/>
        <v>71.400000000000006</v>
      </c>
      <c r="GZ29" s="9">
        <f t="shared" si="70"/>
        <v>11.781000000000001</v>
      </c>
      <c r="HA29" s="9">
        <f t="shared" si="71"/>
        <v>589.05000000000007</v>
      </c>
      <c r="HB29" s="9">
        <f t="shared" si="72"/>
        <v>7.1400000000000006</v>
      </c>
      <c r="HC29" s="9">
        <f t="shared" si="73"/>
        <v>357</v>
      </c>
      <c r="HD29" s="9">
        <f t="shared" si="74"/>
        <v>18.921000000000003</v>
      </c>
      <c r="HE29" s="9">
        <f t="shared" si="75"/>
        <v>946.05000000000018</v>
      </c>
      <c r="HF29" s="9">
        <f t="shared" si="76"/>
        <v>18.176400000000001</v>
      </c>
      <c r="HG29" s="9">
        <f t="shared" si="77"/>
        <v>908.82</v>
      </c>
      <c r="HH29" s="9">
        <f t="shared" si="78"/>
        <v>10.7712</v>
      </c>
      <c r="HI29" s="9">
        <f t="shared" si="79"/>
        <v>538.56000000000006</v>
      </c>
      <c r="HJ29" s="9">
        <f t="shared" si="80"/>
        <v>7.7418000000000005</v>
      </c>
      <c r="HK29" s="9">
        <f t="shared" si="81"/>
        <v>387.09000000000003</v>
      </c>
      <c r="HL29" s="9">
        <f t="shared" si="82"/>
        <v>11.016</v>
      </c>
      <c r="HM29" s="9">
        <f t="shared" si="83"/>
        <v>550.79999999999995</v>
      </c>
      <c r="HN29" s="9">
        <f t="shared" si="84"/>
        <v>6.5280000000000005</v>
      </c>
      <c r="HO29" s="9">
        <f t="shared" si="85"/>
        <v>326.40000000000003</v>
      </c>
      <c r="HP29" s="9">
        <f t="shared" si="86"/>
        <v>4.6920000000000002</v>
      </c>
      <c r="HQ29" s="9">
        <f t="shared" si="87"/>
        <v>234.60000000000002</v>
      </c>
      <c r="HR29" s="9">
        <f t="shared" si="88"/>
        <v>36.352800000000002</v>
      </c>
      <c r="HS29" s="9">
        <f t="shared" si="89"/>
        <v>1817.64</v>
      </c>
      <c r="HT29" s="9">
        <f t="shared" si="90"/>
        <v>22.032</v>
      </c>
      <c r="HU29" s="9">
        <f t="shared" si="91"/>
        <v>1101.5999999999999</v>
      </c>
      <c r="HV29" s="9">
        <f t="shared" si="92"/>
        <v>58.384800000000006</v>
      </c>
      <c r="HW29" s="9">
        <f t="shared" si="93"/>
        <v>2919.2400000000002</v>
      </c>
      <c r="HX29" s="9">
        <f t="shared" si="325"/>
        <v>3.7026000000000003</v>
      </c>
      <c r="HY29" s="9">
        <f t="shared" si="94"/>
        <v>185.13000000000002</v>
      </c>
      <c r="HZ29" s="9">
        <f t="shared" si="95"/>
        <v>3.0293999999999999</v>
      </c>
      <c r="IA29" s="9">
        <f t="shared" si="96"/>
        <v>151.47</v>
      </c>
      <c r="IB29" s="9">
        <f t="shared" si="97"/>
        <v>2.6928000000000001</v>
      </c>
      <c r="IC29" s="9">
        <f t="shared" si="98"/>
        <v>134.64000000000001</v>
      </c>
      <c r="ID29" s="9">
        <f t="shared" si="99"/>
        <v>2.2440000000000002</v>
      </c>
      <c r="IE29" s="9">
        <f t="shared" si="100"/>
        <v>112.20000000000002</v>
      </c>
      <c r="IF29" s="9">
        <f t="shared" si="101"/>
        <v>1.8360000000000001</v>
      </c>
      <c r="IG29" s="9">
        <f t="shared" si="102"/>
        <v>91.8</v>
      </c>
      <c r="IH29" s="9">
        <f t="shared" si="103"/>
        <v>1.6320000000000001</v>
      </c>
      <c r="II29" s="9">
        <f t="shared" si="104"/>
        <v>81.600000000000009</v>
      </c>
      <c r="IJ29" s="9">
        <f t="shared" si="105"/>
        <v>9.0882000000000005</v>
      </c>
      <c r="IK29" s="9">
        <f t="shared" si="106"/>
        <v>454.41</v>
      </c>
      <c r="IL29" s="9">
        <f t="shared" si="107"/>
        <v>5.508</v>
      </c>
      <c r="IM29" s="9">
        <f t="shared" si="108"/>
        <v>275.39999999999998</v>
      </c>
      <c r="IN29" s="9">
        <f t="shared" si="109"/>
        <v>14.596200000000001</v>
      </c>
      <c r="IO29" s="9">
        <f t="shared" si="110"/>
        <v>729.81000000000006</v>
      </c>
      <c r="IP29" s="9">
        <f t="shared" si="111"/>
        <v>9.0882000000000005</v>
      </c>
      <c r="IQ29" s="9">
        <f t="shared" si="112"/>
        <v>454.41</v>
      </c>
      <c r="IR29" s="9">
        <f t="shared" si="113"/>
        <v>7.4052000000000007</v>
      </c>
      <c r="IS29" s="9">
        <f t="shared" si="114"/>
        <v>370.26000000000005</v>
      </c>
      <c r="IT29" s="9">
        <f t="shared" si="115"/>
        <v>5.0490000000000004</v>
      </c>
      <c r="IU29" s="9">
        <f t="shared" si="116"/>
        <v>252.45000000000002</v>
      </c>
      <c r="IV29" s="9">
        <f t="shared" si="117"/>
        <v>5.508</v>
      </c>
      <c r="IW29" s="9">
        <f t="shared" si="118"/>
        <v>275.39999999999998</v>
      </c>
      <c r="IX29" s="9">
        <f t="shared" si="119"/>
        <v>4.4880000000000004</v>
      </c>
      <c r="IY29" s="9">
        <f t="shared" si="120"/>
        <v>224.40000000000003</v>
      </c>
      <c r="IZ29" s="9">
        <f t="shared" si="121"/>
        <v>3.06</v>
      </c>
      <c r="JA29" s="9">
        <f t="shared" si="122"/>
        <v>153</v>
      </c>
      <c r="JB29" s="9">
        <f t="shared" si="123"/>
        <v>21.2058</v>
      </c>
      <c r="JC29" s="9">
        <f t="shared" si="124"/>
        <v>1060.29</v>
      </c>
      <c r="JD29" s="9">
        <f t="shared" si="125"/>
        <v>12.852</v>
      </c>
      <c r="JE29" s="9">
        <f t="shared" si="126"/>
        <v>642.6</v>
      </c>
      <c r="JF29" s="9">
        <f t="shared" si="127"/>
        <v>34.057800000000007</v>
      </c>
      <c r="JG29" s="9">
        <f t="shared" si="128"/>
        <v>1702.8900000000003</v>
      </c>
      <c r="JH29" s="9">
        <f t="shared" si="129"/>
        <v>8.4150000000000009</v>
      </c>
      <c r="JI29" s="9">
        <f t="shared" si="130"/>
        <v>420.75000000000006</v>
      </c>
      <c r="JJ29" s="9">
        <f t="shared" si="131"/>
        <v>8.0784000000000002</v>
      </c>
      <c r="JK29" s="9">
        <f t="shared" si="132"/>
        <v>403.92</v>
      </c>
      <c r="JL29" s="9">
        <f t="shared" si="133"/>
        <v>2.6928000000000001</v>
      </c>
      <c r="JM29" s="9">
        <f t="shared" si="134"/>
        <v>134.64000000000001</v>
      </c>
      <c r="JN29" s="9">
        <f t="shared" si="135"/>
        <v>8.4150000000000009</v>
      </c>
      <c r="JO29" s="9">
        <f t="shared" si="136"/>
        <v>420.75000000000006</v>
      </c>
      <c r="JP29" s="9">
        <f t="shared" si="137"/>
        <v>4.8960000000000008</v>
      </c>
      <c r="JQ29" s="9">
        <f t="shared" si="138"/>
        <v>244.80000000000004</v>
      </c>
      <c r="JR29" s="9">
        <f t="shared" si="139"/>
        <v>1.6320000000000001</v>
      </c>
      <c r="JS29" s="9">
        <f t="shared" si="140"/>
        <v>81.600000000000009</v>
      </c>
      <c r="JT29" s="9">
        <f t="shared" si="141"/>
        <v>18.849600000000002</v>
      </c>
      <c r="JU29" s="9">
        <f t="shared" si="142"/>
        <v>942.48000000000013</v>
      </c>
      <c r="JV29" s="9">
        <f t="shared" si="143"/>
        <v>11.424000000000001</v>
      </c>
      <c r="JW29" s="9">
        <f t="shared" si="144"/>
        <v>571.20000000000005</v>
      </c>
      <c r="JX29" s="9">
        <f t="shared" si="145"/>
        <v>30.273600000000005</v>
      </c>
      <c r="JY29" s="9">
        <f t="shared" si="146"/>
        <v>1513.6800000000003</v>
      </c>
      <c r="JZ29" s="9">
        <f t="shared" si="147"/>
        <v>4.3757999999999999</v>
      </c>
      <c r="KA29" s="9">
        <f t="shared" si="148"/>
        <v>218.79</v>
      </c>
      <c r="KB29" s="9">
        <f t="shared" si="149"/>
        <v>2.6928000000000001</v>
      </c>
      <c r="KC29" s="9">
        <f t="shared" si="150"/>
        <v>134.64000000000001</v>
      </c>
      <c r="KD29" s="9">
        <f t="shared" si="151"/>
        <v>1.6830000000000001</v>
      </c>
      <c r="KE29" s="9">
        <f t="shared" si="152"/>
        <v>84.15</v>
      </c>
      <c r="KF29" s="9">
        <f t="shared" si="153"/>
        <v>2.6520000000000001</v>
      </c>
      <c r="KG29" s="9">
        <f t="shared" si="154"/>
        <v>132.6</v>
      </c>
      <c r="KH29" s="9">
        <f t="shared" si="155"/>
        <v>1.6320000000000001</v>
      </c>
      <c r="KI29" s="9">
        <f t="shared" si="156"/>
        <v>81.600000000000009</v>
      </c>
      <c r="KJ29" s="9">
        <f t="shared" si="157"/>
        <v>1.02</v>
      </c>
      <c r="KK29" s="9">
        <f t="shared" si="158"/>
        <v>51</v>
      </c>
      <c r="KL29" s="9">
        <f t="shared" si="159"/>
        <v>8.7515999999999998</v>
      </c>
      <c r="KM29" s="9">
        <f t="shared" si="160"/>
        <v>437.58</v>
      </c>
      <c r="KN29" s="9">
        <f t="shared" si="161"/>
        <v>5.3040000000000003</v>
      </c>
      <c r="KO29" s="9">
        <f t="shared" si="162"/>
        <v>265.2</v>
      </c>
      <c r="KP29" s="9">
        <f t="shared" si="163"/>
        <v>14.055600000000002</v>
      </c>
      <c r="KQ29" s="9">
        <f t="shared" si="164"/>
        <v>702.78000000000009</v>
      </c>
      <c r="KR29" s="9">
        <f t="shared" si="165"/>
        <v>3.3660000000000001</v>
      </c>
      <c r="KS29" s="9">
        <f t="shared" si="166"/>
        <v>168.3</v>
      </c>
      <c r="KT29" s="9">
        <f t="shared" si="167"/>
        <v>4.7124000000000006</v>
      </c>
      <c r="KU29" s="9">
        <f t="shared" si="168"/>
        <v>235.62000000000003</v>
      </c>
      <c r="KV29" s="9">
        <f t="shared" si="169"/>
        <v>2.0196000000000001</v>
      </c>
      <c r="KW29" s="9">
        <f t="shared" si="170"/>
        <v>100.98</v>
      </c>
      <c r="KX29" s="9">
        <f t="shared" si="171"/>
        <v>2.04</v>
      </c>
      <c r="KY29" s="9">
        <f t="shared" si="172"/>
        <v>102</v>
      </c>
      <c r="KZ29" s="9">
        <f t="shared" si="173"/>
        <v>2.8560000000000003</v>
      </c>
      <c r="LA29" s="9">
        <f t="shared" si="174"/>
        <v>142.80000000000001</v>
      </c>
      <c r="LB29" s="9">
        <f t="shared" si="175"/>
        <v>1.2240000000000002</v>
      </c>
      <c r="LC29" s="9">
        <f t="shared" si="176"/>
        <v>61.20000000000001</v>
      </c>
      <c r="LD29" s="9">
        <f t="shared" si="177"/>
        <v>9.7614000000000001</v>
      </c>
      <c r="LE29" s="9">
        <f t="shared" si="178"/>
        <v>488.07</v>
      </c>
      <c r="LF29" s="9">
        <f t="shared" si="179"/>
        <v>5.9160000000000004</v>
      </c>
      <c r="LG29" s="9">
        <f t="shared" si="180"/>
        <v>295.8</v>
      </c>
      <c r="LH29" s="9">
        <f t="shared" si="181"/>
        <v>15.677400000000002</v>
      </c>
      <c r="LI29" s="9">
        <f t="shared" si="319"/>
        <v>783.87</v>
      </c>
      <c r="LJ29" s="9">
        <f t="shared" si="182"/>
        <v>9.4248000000000012</v>
      </c>
      <c r="LK29" s="9">
        <f t="shared" si="183"/>
        <v>471.24000000000007</v>
      </c>
      <c r="LL29" s="9">
        <f t="shared" si="184"/>
        <v>14.1372</v>
      </c>
      <c r="LM29" s="9">
        <f t="shared" si="185"/>
        <v>706.86</v>
      </c>
      <c r="LN29" s="9">
        <f t="shared" si="186"/>
        <v>1.3464</v>
      </c>
      <c r="LO29" s="9">
        <f t="shared" si="187"/>
        <v>67.320000000000007</v>
      </c>
      <c r="LP29" s="9">
        <f t="shared" si="188"/>
        <v>5.7120000000000006</v>
      </c>
      <c r="LQ29" s="9">
        <f t="shared" si="189"/>
        <v>285.60000000000002</v>
      </c>
      <c r="LR29" s="9">
        <f t="shared" si="190"/>
        <v>8.5680000000000014</v>
      </c>
      <c r="LS29" s="9">
        <f t="shared" si="191"/>
        <v>428.40000000000009</v>
      </c>
      <c r="LT29" s="9">
        <f t="shared" si="192"/>
        <v>0.81600000000000006</v>
      </c>
      <c r="LU29" s="9">
        <f t="shared" si="193"/>
        <v>40.800000000000004</v>
      </c>
      <c r="LV29" s="9">
        <f t="shared" si="194"/>
        <v>24.9084</v>
      </c>
      <c r="LW29" s="9">
        <f t="shared" si="195"/>
        <v>1245.42</v>
      </c>
      <c r="LX29" s="9">
        <f t="shared" si="196"/>
        <v>15.096000000000002</v>
      </c>
      <c r="LY29" s="9">
        <f t="shared" si="197"/>
        <v>754.80000000000007</v>
      </c>
      <c r="LZ29" s="9">
        <f t="shared" si="198"/>
        <v>40.004400000000004</v>
      </c>
      <c r="MA29" s="9">
        <f t="shared" si="199"/>
        <v>2000.2200000000003</v>
      </c>
      <c r="MB29" s="9">
        <f t="shared" si="200"/>
        <v>20.196000000000002</v>
      </c>
      <c r="MC29" s="9">
        <f t="shared" si="201"/>
        <v>1009.8000000000001</v>
      </c>
      <c r="MD29" s="9">
        <f t="shared" si="202"/>
        <v>24.5718</v>
      </c>
      <c r="ME29" s="9">
        <f t="shared" si="203"/>
        <v>1228.5899999999999</v>
      </c>
      <c r="MF29" s="9">
        <f t="shared" si="204"/>
        <v>8.0784000000000002</v>
      </c>
      <c r="MG29" s="9">
        <f t="shared" si="205"/>
        <v>403.92</v>
      </c>
      <c r="MH29" s="9">
        <f t="shared" si="206"/>
        <v>12.24</v>
      </c>
      <c r="MI29" s="9">
        <f t="shared" si="207"/>
        <v>612</v>
      </c>
      <c r="MJ29" s="9">
        <f t="shared" si="208"/>
        <v>14.892000000000001</v>
      </c>
      <c r="MK29" s="9">
        <f t="shared" si="209"/>
        <v>744.6</v>
      </c>
      <c r="ML29" s="9">
        <f t="shared" si="210"/>
        <v>4.8960000000000008</v>
      </c>
      <c r="MM29" s="9">
        <f t="shared" si="211"/>
        <v>244.80000000000004</v>
      </c>
      <c r="MN29" s="9">
        <f t="shared" si="212"/>
        <v>52.509599999999999</v>
      </c>
      <c r="MO29" s="9">
        <f t="shared" si="213"/>
        <v>2625.48</v>
      </c>
      <c r="MP29" s="9">
        <f t="shared" si="214"/>
        <v>31.824000000000002</v>
      </c>
      <c r="MQ29" s="9">
        <f t="shared" si="215"/>
        <v>1591.2</v>
      </c>
      <c r="MR29" s="9">
        <f t="shared" si="216"/>
        <v>84.333600000000018</v>
      </c>
      <c r="MS29" s="9">
        <f t="shared" si="320"/>
        <v>4216.68</v>
      </c>
      <c r="MT29" s="9">
        <f t="shared" si="217"/>
        <v>14.473800000000001</v>
      </c>
      <c r="MU29" s="9">
        <f t="shared" si="218"/>
        <v>723.69</v>
      </c>
      <c r="MV29" s="9">
        <f t="shared" si="219"/>
        <v>13.464</v>
      </c>
      <c r="MW29" s="9">
        <f t="shared" si="220"/>
        <v>673.2</v>
      </c>
      <c r="MX29" s="9">
        <f t="shared" si="221"/>
        <v>5.0490000000000004</v>
      </c>
      <c r="MY29" s="9">
        <f t="shared" si="222"/>
        <v>252.45000000000002</v>
      </c>
      <c r="MZ29" s="9">
        <f t="shared" si="223"/>
        <v>8.7720000000000002</v>
      </c>
      <c r="NA29" s="9">
        <f t="shared" si="224"/>
        <v>438.6</v>
      </c>
      <c r="NB29" s="9">
        <f t="shared" si="225"/>
        <v>8.16</v>
      </c>
      <c r="NC29" s="9">
        <f t="shared" si="226"/>
        <v>408</v>
      </c>
      <c r="ND29" s="9">
        <f t="shared" si="227"/>
        <v>3.06</v>
      </c>
      <c r="NE29" s="9">
        <f t="shared" si="228"/>
        <v>153</v>
      </c>
      <c r="NF29" s="9">
        <f t="shared" si="229"/>
        <v>32.313600000000001</v>
      </c>
      <c r="NG29" s="9">
        <f t="shared" si="230"/>
        <v>1615.68</v>
      </c>
      <c r="NH29" s="9">
        <f t="shared" si="231"/>
        <v>19.584000000000003</v>
      </c>
      <c r="NI29" s="9">
        <f t="shared" si="232"/>
        <v>979.20000000000016</v>
      </c>
      <c r="NJ29" s="9">
        <f t="shared" si="233"/>
        <v>51.897600000000011</v>
      </c>
      <c r="NK29" s="9">
        <f t="shared" si="234"/>
        <v>2594.8800000000006</v>
      </c>
      <c r="NL29" s="9">
        <f t="shared" si="235"/>
        <v>14.810400000000001</v>
      </c>
      <c r="NM29" s="9">
        <f t="shared" si="236"/>
        <v>740.5200000000001</v>
      </c>
      <c r="NN29" s="9">
        <f t="shared" si="237"/>
        <v>16.1568</v>
      </c>
      <c r="NO29" s="9">
        <f t="shared" si="238"/>
        <v>807.84</v>
      </c>
      <c r="NP29" s="9">
        <f t="shared" si="239"/>
        <v>7.4052000000000007</v>
      </c>
      <c r="NQ29" s="9">
        <f t="shared" si="240"/>
        <v>370.26000000000005</v>
      </c>
      <c r="NR29" s="9">
        <f t="shared" si="241"/>
        <v>8.9760000000000009</v>
      </c>
      <c r="NS29" s="9">
        <f t="shared" si="242"/>
        <v>448.80000000000007</v>
      </c>
      <c r="NT29" s="9">
        <f t="shared" si="243"/>
        <v>9.7920000000000016</v>
      </c>
      <c r="NU29" s="9">
        <f t="shared" si="244"/>
        <v>489.60000000000008</v>
      </c>
      <c r="NV29" s="9">
        <f t="shared" si="245"/>
        <v>4.4880000000000004</v>
      </c>
      <c r="NW29" s="9">
        <f t="shared" si="246"/>
        <v>224.40000000000003</v>
      </c>
      <c r="NX29" s="9">
        <f t="shared" si="247"/>
        <v>37.699200000000005</v>
      </c>
      <c r="NY29" s="9">
        <f t="shared" si="248"/>
        <v>1884.9600000000003</v>
      </c>
      <c r="NZ29" s="9">
        <f t="shared" si="249"/>
        <v>22.848000000000003</v>
      </c>
      <c r="OA29" s="9">
        <f t="shared" si="250"/>
        <v>1142.4000000000001</v>
      </c>
      <c r="OB29" s="9">
        <f t="shared" si="251"/>
        <v>60.547200000000011</v>
      </c>
      <c r="OC29" s="9">
        <f t="shared" si="321"/>
        <v>3027.3600000000006</v>
      </c>
      <c r="OD29" s="9">
        <f t="shared" si="252"/>
        <v>4.7124000000000006</v>
      </c>
      <c r="OE29" s="9">
        <f t="shared" si="253"/>
        <v>235.62000000000003</v>
      </c>
      <c r="OF29" s="9">
        <f t="shared" si="254"/>
        <v>4.0392000000000001</v>
      </c>
      <c r="OG29" s="9">
        <f t="shared" si="255"/>
        <v>201.96</v>
      </c>
      <c r="OH29" s="9">
        <f t="shared" si="256"/>
        <v>2.0196000000000001</v>
      </c>
      <c r="OI29" s="9">
        <f t="shared" si="257"/>
        <v>100.98</v>
      </c>
      <c r="OJ29" s="9">
        <f t="shared" si="258"/>
        <v>2.8560000000000003</v>
      </c>
      <c r="OK29" s="9">
        <f t="shared" si="259"/>
        <v>142.80000000000001</v>
      </c>
      <c r="OL29" s="9">
        <f t="shared" si="260"/>
        <v>2.4480000000000004</v>
      </c>
      <c r="OM29" s="9">
        <f t="shared" si="261"/>
        <v>122.40000000000002</v>
      </c>
      <c r="ON29" s="9">
        <f t="shared" si="262"/>
        <v>1.2240000000000002</v>
      </c>
      <c r="OO29" s="9">
        <f t="shared" si="263"/>
        <v>61.20000000000001</v>
      </c>
      <c r="OP29" s="9">
        <f t="shared" si="264"/>
        <v>10.7712</v>
      </c>
      <c r="OQ29" s="9">
        <f t="shared" si="265"/>
        <v>538.56000000000006</v>
      </c>
      <c r="OR29" s="9">
        <f t="shared" si="266"/>
        <v>6.5280000000000005</v>
      </c>
      <c r="OS29" s="9">
        <f t="shared" si="267"/>
        <v>326.40000000000003</v>
      </c>
      <c r="OT29" s="9">
        <f t="shared" si="322"/>
        <v>17.299199999999999</v>
      </c>
      <c r="OU29" s="9">
        <f t="shared" si="268"/>
        <v>864.95999999999992</v>
      </c>
      <c r="OV29" s="9">
        <f t="shared" si="269"/>
        <v>15.483600000000001</v>
      </c>
      <c r="OW29" s="9">
        <f t="shared" si="270"/>
        <v>774.18000000000006</v>
      </c>
      <c r="OX29" s="9">
        <f t="shared" si="271"/>
        <v>9.4248000000000012</v>
      </c>
      <c r="OY29" s="9">
        <f t="shared" si="272"/>
        <v>471.24000000000007</v>
      </c>
      <c r="OZ29" s="9">
        <f t="shared" si="273"/>
        <v>12.117599999999999</v>
      </c>
      <c r="PA29" s="9">
        <f t="shared" si="274"/>
        <v>605.88</v>
      </c>
      <c r="PB29" s="9">
        <f t="shared" si="275"/>
        <v>9.3840000000000003</v>
      </c>
      <c r="PC29" s="9">
        <f t="shared" si="276"/>
        <v>469.20000000000005</v>
      </c>
      <c r="PD29" s="9">
        <f t="shared" si="277"/>
        <v>5.7120000000000006</v>
      </c>
      <c r="PE29" s="9">
        <f t="shared" si="278"/>
        <v>285.60000000000002</v>
      </c>
      <c r="PF29" s="9">
        <f t="shared" si="279"/>
        <v>7.3440000000000003</v>
      </c>
      <c r="PG29" s="9">
        <f t="shared" si="280"/>
        <v>367.2</v>
      </c>
      <c r="PH29" s="9">
        <f t="shared" si="281"/>
        <v>36.689399999999999</v>
      </c>
      <c r="PI29" s="9">
        <f t="shared" si="282"/>
        <v>1834.47</v>
      </c>
      <c r="PJ29" s="9">
        <f t="shared" si="283"/>
        <v>22.236000000000001</v>
      </c>
      <c r="PK29" s="9">
        <f t="shared" si="284"/>
        <v>1111.8</v>
      </c>
      <c r="PL29" s="9">
        <f t="shared" si="285"/>
        <v>58.92540000000001</v>
      </c>
      <c r="PM29" s="9">
        <f t="shared" si="323"/>
        <v>2946.27</v>
      </c>
      <c r="PN29" s="9">
        <f t="shared" si="286"/>
        <v>4.3757999999999999</v>
      </c>
      <c r="PO29" s="9">
        <f t="shared" si="287"/>
        <v>218.79</v>
      </c>
      <c r="PP29" s="9">
        <f t="shared" si="288"/>
        <v>4.3757999999999999</v>
      </c>
      <c r="PQ29" s="9">
        <f t="shared" si="289"/>
        <v>218.79</v>
      </c>
      <c r="PR29" s="9">
        <f t="shared" si="290"/>
        <v>2.0196000000000001</v>
      </c>
      <c r="PS29" s="9">
        <f t="shared" si="291"/>
        <v>100.98</v>
      </c>
      <c r="PT29" s="9">
        <f t="shared" si="292"/>
        <v>2.6520000000000001</v>
      </c>
      <c r="PU29" s="9">
        <f t="shared" si="293"/>
        <v>132.6</v>
      </c>
      <c r="PV29" s="9">
        <f t="shared" si="294"/>
        <v>2.6520000000000001</v>
      </c>
      <c r="PW29" s="9">
        <f t="shared" si="295"/>
        <v>132.6</v>
      </c>
      <c r="PX29" s="9">
        <f t="shared" si="296"/>
        <v>1.2240000000000002</v>
      </c>
      <c r="PY29" s="9">
        <f t="shared" si="297"/>
        <v>61.20000000000001</v>
      </c>
      <c r="PZ29" s="9">
        <f t="shared" si="298"/>
        <v>10.7712</v>
      </c>
      <c r="QA29" s="9">
        <f t="shared" si="299"/>
        <v>538.56000000000006</v>
      </c>
      <c r="QB29" s="9">
        <f t="shared" si="300"/>
        <v>6.5280000000000005</v>
      </c>
      <c r="QC29" s="9">
        <f t="shared" si="301"/>
        <v>326.40000000000003</v>
      </c>
      <c r="QD29" s="9">
        <f t="shared" si="302"/>
        <v>17.299200000000003</v>
      </c>
      <c r="QE29" s="9">
        <f t="shared" si="324"/>
        <v>864.96</v>
      </c>
      <c r="QF29" s="9">
        <f t="shared" si="303"/>
        <v>23.898600000000002</v>
      </c>
      <c r="QG29" s="9">
        <f t="shared" si="304"/>
        <v>1194.93</v>
      </c>
      <c r="QH29" s="9">
        <f t="shared" si="305"/>
        <v>14.484000000000002</v>
      </c>
      <c r="QI29" s="9">
        <f t="shared" si="306"/>
        <v>724.2</v>
      </c>
      <c r="QJ29" s="9">
        <f t="shared" si="307"/>
        <v>38.382600000000004</v>
      </c>
      <c r="QK29" s="9">
        <f t="shared" si="308"/>
        <v>1919.13</v>
      </c>
      <c r="QL29" s="24">
        <f t="shared" si="309"/>
        <v>674.66880000000015</v>
      </c>
      <c r="QM29" s="24">
        <f t="shared" si="310"/>
        <v>32030.550000000007</v>
      </c>
    </row>
    <row r="30" spans="1:455" s="5" customFormat="1" ht="18.75" customHeight="1" x14ac:dyDescent="0.25">
      <c r="A30" s="7" t="s">
        <v>49</v>
      </c>
      <c r="B30" s="3" t="s">
        <v>3</v>
      </c>
      <c r="C30" s="9">
        <v>60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>
        <v>68</v>
      </c>
      <c r="AQ30" s="9"/>
      <c r="AR30" s="9"/>
      <c r="AS30" s="9"/>
      <c r="AT30" s="9"/>
      <c r="AU30" s="9"/>
      <c r="AV30" s="9">
        <v>10</v>
      </c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>
        <v>60</v>
      </c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>
        <f t="shared" si="0"/>
        <v>0.128</v>
      </c>
      <c r="DZ30" s="9">
        <f t="shared" si="1"/>
        <v>7.68</v>
      </c>
      <c r="EA30" s="9">
        <f t="shared" si="311"/>
        <v>2.1760000000000002</v>
      </c>
      <c r="EB30" s="9">
        <f t="shared" si="2"/>
        <v>130.56</v>
      </c>
      <c r="EC30" s="9">
        <f t="shared" si="3"/>
        <v>0.01</v>
      </c>
      <c r="ED30" s="9">
        <f t="shared" si="4"/>
        <v>0.6</v>
      </c>
      <c r="EE30" s="9">
        <f t="shared" si="312"/>
        <v>0.17</v>
      </c>
      <c r="EF30" s="9">
        <f t="shared" si="5"/>
        <v>10.200000000000001</v>
      </c>
      <c r="EG30" s="9">
        <f t="shared" si="313"/>
        <v>0.13800000000000001</v>
      </c>
      <c r="EH30" s="9">
        <f t="shared" si="314"/>
        <v>8.2800000000000011</v>
      </c>
      <c r="EI30" s="7" t="s">
        <v>49</v>
      </c>
      <c r="EJ30" s="9">
        <f t="shared" si="6"/>
        <v>2.3460000000000001</v>
      </c>
      <c r="EK30" s="9">
        <f t="shared" si="7"/>
        <v>140.76</v>
      </c>
      <c r="EL30" s="9">
        <f t="shared" si="315"/>
        <v>78.336000000000013</v>
      </c>
      <c r="EM30" s="9">
        <f t="shared" si="316"/>
        <v>4700.1600000000008</v>
      </c>
      <c r="EN30" s="9">
        <f t="shared" si="317"/>
        <v>104.44800000000001</v>
      </c>
      <c r="EO30" s="9">
        <f t="shared" si="8"/>
        <v>6266.88</v>
      </c>
      <c r="EP30" s="9">
        <f t="shared" si="318"/>
        <v>43.52</v>
      </c>
      <c r="EQ30" s="9">
        <f t="shared" si="9"/>
        <v>2611.2000000000003</v>
      </c>
      <c r="ER30" s="9">
        <f t="shared" si="10"/>
        <v>6.12</v>
      </c>
      <c r="ES30" s="9">
        <f t="shared" si="11"/>
        <v>367.2</v>
      </c>
      <c r="ET30" s="9">
        <f t="shared" si="12"/>
        <v>8.16</v>
      </c>
      <c r="EU30" s="9">
        <f t="shared" si="13"/>
        <v>489.6</v>
      </c>
      <c r="EV30" s="9">
        <f t="shared" si="14"/>
        <v>3.4000000000000004</v>
      </c>
      <c r="EW30" s="9">
        <f t="shared" si="15"/>
        <v>204.00000000000003</v>
      </c>
      <c r="EX30" s="9">
        <f t="shared" si="16"/>
        <v>226.30400000000003</v>
      </c>
      <c r="EY30" s="9">
        <f t="shared" si="17"/>
        <v>13578.240000000002</v>
      </c>
      <c r="EZ30" s="9">
        <f t="shared" si="18"/>
        <v>17.68</v>
      </c>
      <c r="FA30" s="9">
        <f t="shared" si="19"/>
        <v>1060.8</v>
      </c>
      <c r="FB30" s="9">
        <f t="shared" si="20"/>
        <v>243.98400000000001</v>
      </c>
      <c r="FC30" s="9">
        <f t="shared" si="21"/>
        <v>14639.04</v>
      </c>
      <c r="FD30" s="9">
        <f t="shared" si="22"/>
        <v>8.7040000000000006</v>
      </c>
      <c r="FE30" s="9">
        <f t="shared" si="23"/>
        <v>522.24</v>
      </c>
      <c r="FF30" s="9">
        <f t="shared" si="24"/>
        <v>13.056000000000001</v>
      </c>
      <c r="FG30" s="9">
        <f t="shared" si="25"/>
        <v>783.36</v>
      </c>
      <c r="FH30" s="9">
        <f t="shared" si="26"/>
        <v>17.408000000000001</v>
      </c>
      <c r="FI30" s="9">
        <f t="shared" si="27"/>
        <v>1044.48</v>
      </c>
      <c r="FJ30" s="9">
        <f t="shared" si="28"/>
        <v>0.68</v>
      </c>
      <c r="FK30" s="9">
        <f t="shared" si="29"/>
        <v>40.800000000000004</v>
      </c>
      <c r="FL30" s="9">
        <f t="shared" si="30"/>
        <v>1.02</v>
      </c>
      <c r="FM30" s="9">
        <f t="shared" si="31"/>
        <v>61.2</v>
      </c>
      <c r="FN30" s="9">
        <f t="shared" si="32"/>
        <v>1.36</v>
      </c>
      <c r="FO30" s="9">
        <f t="shared" si="33"/>
        <v>81.600000000000009</v>
      </c>
      <c r="FP30" s="9">
        <f t="shared" si="34"/>
        <v>32.64</v>
      </c>
      <c r="FQ30" s="9">
        <f t="shared" si="35"/>
        <v>1958.4</v>
      </c>
      <c r="FR30" s="9">
        <f t="shared" si="36"/>
        <v>2.5500000000000003</v>
      </c>
      <c r="FS30" s="9">
        <f t="shared" si="37"/>
        <v>153.00000000000003</v>
      </c>
      <c r="FT30" s="9">
        <f t="shared" si="38"/>
        <v>35.19</v>
      </c>
      <c r="FU30" s="9">
        <f t="shared" si="39"/>
        <v>2111.3999999999996</v>
      </c>
      <c r="FV30" s="9">
        <f t="shared" si="40"/>
        <v>34.816000000000003</v>
      </c>
      <c r="FW30" s="9">
        <f t="shared" si="41"/>
        <v>2088.96</v>
      </c>
      <c r="FX30" s="9">
        <f t="shared" si="42"/>
        <v>34.816000000000003</v>
      </c>
      <c r="FY30" s="9">
        <f t="shared" si="43"/>
        <v>2088.96</v>
      </c>
      <c r="FZ30" s="9">
        <f t="shared" si="44"/>
        <v>17.408000000000001</v>
      </c>
      <c r="GA30" s="9">
        <f t="shared" si="45"/>
        <v>1044.48</v>
      </c>
      <c r="GB30" s="9">
        <f t="shared" si="46"/>
        <v>2.72</v>
      </c>
      <c r="GC30" s="9">
        <f t="shared" si="47"/>
        <v>163.20000000000002</v>
      </c>
      <c r="GD30" s="9">
        <f t="shared" si="48"/>
        <v>2.72</v>
      </c>
      <c r="GE30" s="9">
        <f t="shared" si="49"/>
        <v>163.20000000000002</v>
      </c>
      <c r="GF30" s="9">
        <f t="shared" si="50"/>
        <v>1.36</v>
      </c>
      <c r="GG30" s="9">
        <f t="shared" si="51"/>
        <v>81.600000000000009</v>
      </c>
      <c r="GH30" s="9">
        <f t="shared" si="52"/>
        <v>87.04</v>
      </c>
      <c r="GI30" s="9">
        <f t="shared" si="53"/>
        <v>5222.4000000000005</v>
      </c>
      <c r="GJ30" s="130">
        <f t="shared" si="54"/>
        <v>6.8000000000000007</v>
      </c>
      <c r="GK30" s="130">
        <f t="shared" si="55"/>
        <v>408.00000000000006</v>
      </c>
      <c r="GL30" s="9">
        <f t="shared" si="56"/>
        <v>93.84</v>
      </c>
      <c r="GM30" s="9">
        <f t="shared" si="57"/>
        <v>5630.4000000000005</v>
      </c>
      <c r="GN30" s="9">
        <f t="shared" si="58"/>
        <v>28.288000000000004</v>
      </c>
      <c r="GO30" s="9">
        <f t="shared" si="59"/>
        <v>1697.2800000000002</v>
      </c>
      <c r="GP30" s="9">
        <f t="shared" si="60"/>
        <v>34.816000000000003</v>
      </c>
      <c r="GQ30" s="9">
        <f t="shared" si="61"/>
        <v>2088.96</v>
      </c>
      <c r="GR30" s="9">
        <f t="shared" si="62"/>
        <v>15.232000000000001</v>
      </c>
      <c r="GS30" s="9">
        <f t="shared" si="63"/>
        <v>913.92000000000007</v>
      </c>
      <c r="GT30" s="9">
        <f t="shared" si="64"/>
        <v>2.21</v>
      </c>
      <c r="GU30" s="9">
        <f t="shared" si="65"/>
        <v>132.6</v>
      </c>
      <c r="GV30" s="9">
        <f t="shared" si="66"/>
        <v>2.72</v>
      </c>
      <c r="GW30" s="9">
        <f t="shared" si="67"/>
        <v>163.20000000000002</v>
      </c>
      <c r="GX30" s="9">
        <f t="shared" si="68"/>
        <v>1.1900000000000002</v>
      </c>
      <c r="GY30" s="9">
        <f t="shared" si="69"/>
        <v>71.400000000000006</v>
      </c>
      <c r="GZ30" s="9">
        <f t="shared" si="70"/>
        <v>76.160000000000011</v>
      </c>
      <c r="HA30" s="9">
        <f t="shared" si="71"/>
        <v>4569.6000000000004</v>
      </c>
      <c r="HB30" s="9">
        <f t="shared" si="72"/>
        <v>5.95</v>
      </c>
      <c r="HC30" s="9">
        <f t="shared" si="73"/>
        <v>357</v>
      </c>
      <c r="HD30" s="9">
        <f t="shared" si="74"/>
        <v>82.11</v>
      </c>
      <c r="HE30" s="9">
        <f t="shared" si="75"/>
        <v>4926.6000000000004</v>
      </c>
      <c r="HF30" s="9">
        <f t="shared" si="76"/>
        <v>117.504</v>
      </c>
      <c r="HG30" s="9">
        <f t="shared" si="77"/>
        <v>7050.2400000000007</v>
      </c>
      <c r="HH30" s="9">
        <f t="shared" si="78"/>
        <v>69.632000000000005</v>
      </c>
      <c r="HI30" s="9">
        <f t="shared" si="79"/>
        <v>4177.92</v>
      </c>
      <c r="HJ30" s="9">
        <f t="shared" si="80"/>
        <v>50.048000000000002</v>
      </c>
      <c r="HK30" s="9">
        <f t="shared" si="81"/>
        <v>3002.88</v>
      </c>
      <c r="HL30" s="9">
        <f t="shared" si="82"/>
        <v>9.1800000000000015</v>
      </c>
      <c r="HM30" s="9">
        <f t="shared" si="83"/>
        <v>550.80000000000007</v>
      </c>
      <c r="HN30" s="9">
        <f t="shared" si="84"/>
        <v>5.44</v>
      </c>
      <c r="HO30" s="9">
        <f t="shared" si="85"/>
        <v>326.40000000000003</v>
      </c>
      <c r="HP30" s="9">
        <f t="shared" si="86"/>
        <v>3.91</v>
      </c>
      <c r="HQ30" s="9">
        <f t="shared" si="87"/>
        <v>234.60000000000002</v>
      </c>
      <c r="HR30" s="9">
        <f t="shared" si="88"/>
        <v>235.00800000000001</v>
      </c>
      <c r="HS30" s="9">
        <f t="shared" si="89"/>
        <v>14100.480000000001</v>
      </c>
      <c r="HT30" s="9">
        <f t="shared" si="90"/>
        <v>18.360000000000003</v>
      </c>
      <c r="HU30" s="9">
        <f t="shared" si="91"/>
        <v>1101.6000000000001</v>
      </c>
      <c r="HV30" s="9">
        <f t="shared" si="92"/>
        <v>253.36799999999999</v>
      </c>
      <c r="HW30" s="9">
        <f t="shared" si="93"/>
        <v>15202.08</v>
      </c>
      <c r="HX30" s="9">
        <f t="shared" si="325"/>
        <v>23.936</v>
      </c>
      <c r="HY30" s="9">
        <f t="shared" si="94"/>
        <v>1436.16</v>
      </c>
      <c r="HZ30" s="9">
        <f t="shared" si="95"/>
        <v>19.584000000000003</v>
      </c>
      <c r="IA30" s="9">
        <f t="shared" si="96"/>
        <v>1175.0400000000002</v>
      </c>
      <c r="IB30" s="9">
        <f t="shared" si="97"/>
        <v>17.408000000000001</v>
      </c>
      <c r="IC30" s="9">
        <f t="shared" si="98"/>
        <v>1044.48</v>
      </c>
      <c r="ID30" s="9">
        <f t="shared" si="99"/>
        <v>1.87</v>
      </c>
      <c r="IE30" s="9">
        <f t="shared" si="100"/>
        <v>112.2</v>
      </c>
      <c r="IF30" s="9">
        <f t="shared" si="101"/>
        <v>1.53</v>
      </c>
      <c r="IG30" s="9">
        <f t="shared" si="102"/>
        <v>91.8</v>
      </c>
      <c r="IH30" s="9">
        <f t="shared" si="103"/>
        <v>1.36</v>
      </c>
      <c r="II30" s="9">
        <f t="shared" si="104"/>
        <v>81.600000000000009</v>
      </c>
      <c r="IJ30" s="9">
        <f t="shared" si="105"/>
        <v>58.752000000000002</v>
      </c>
      <c r="IK30" s="9">
        <f t="shared" si="106"/>
        <v>3525.1200000000003</v>
      </c>
      <c r="IL30" s="9">
        <f t="shared" si="107"/>
        <v>4.5900000000000007</v>
      </c>
      <c r="IM30" s="9">
        <f t="shared" si="108"/>
        <v>275.40000000000003</v>
      </c>
      <c r="IN30" s="9">
        <f t="shared" si="109"/>
        <v>63.341999999999999</v>
      </c>
      <c r="IO30" s="9">
        <f t="shared" si="110"/>
        <v>3800.52</v>
      </c>
      <c r="IP30" s="9">
        <f t="shared" si="111"/>
        <v>58.752000000000002</v>
      </c>
      <c r="IQ30" s="9">
        <f t="shared" si="112"/>
        <v>3525.1200000000003</v>
      </c>
      <c r="IR30" s="9">
        <f t="shared" si="113"/>
        <v>47.872</v>
      </c>
      <c r="IS30" s="9">
        <f t="shared" si="114"/>
        <v>2872.32</v>
      </c>
      <c r="IT30" s="9">
        <f t="shared" si="115"/>
        <v>32.64</v>
      </c>
      <c r="IU30" s="9">
        <f t="shared" si="116"/>
        <v>1958.4</v>
      </c>
      <c r="IV30" s="9">
        <f t="shared" si="117"/>
        <v>4.5900000000000007</v>
      </c>
      <c r="IW30" s="9">
        <f t="shared" si="118"/>
        <v>275.40000000000003</v>
      </c>
      <c r="IX30" s="9">
        <f t="shared" si="119"/>
        <v>3.74</v>
      </c>
      <c r="IY30" s="9">
        <f t="shared" si="120"/>
        <v>224.4</v>
      </c>
      <c r="IZ30" s="9">
        <f t="shared" si="121"/>
        <v>2.5500000000000003</v>
      </c>
      <c r="JA30" s="9">
        <f t="shared" si="122"/>
        <v>153.00000000000003</v>
      </c>
      <c r="JB30" s="9">
        <f t="shared" si="123"/>
        <v>137.08800000000002</v>
      </c>
      <c r="JC30" s="9">
        <f t="shared" si="124"/>
        <v>8225.2800000000007</v>
      </c>
      <c r="JD30" s="9">
        <f t="shared" si="125"/>
        <v>10.71</v>
      </c>
      <c r="JE30" s="9">
        <f t="shared" si="126"/>
        <v>642.6</v>
      </c>
      <c r="JF30" s="9">
        <f t="shared" si="127"/>
        <v>147.798</v>
      </c>
      <c r="JG30" s="9">
        <f t="shared" si="128"/>
        <v>8867.880000000001</v>
      </c>
      <c r="JH30" s="9">
        <f t="shared" si="129"/>
        <v>54.400000000000006</v>
      </c>
      <c r="JI30" s="9">
        <f t="shared" si="130"/>
        <v>3264.0000000000005</v>
      </c>
      <c r="JJ30" s="9">
        <f t="shared" si="131"/>
        <v>52.224000000000004</v>
      </c>
      <c r="JK30" s="9">
        <f t="shared" si="132"/>
        <v>3133.44</v>
      </c>
      <c r="JL30" s="9">
        <f t="shared" si="133"/>
        <v>17.408000000000001</v>
      </c>
      <c r="JM30" s="9">
        <f t="shared" si="134"/>
        <v>1044.48</v>
      </c>
      <c r="JN30" s="9">
        <f t="shared" si="135"/>
        <v>54.400000000000006</v>
      </c>
      <c r="JO30" s="9">
        <f t="shared" si="136"/>
        <v>3264.0000000000005</v>
      </c>
      <c r="JP30" s="9">
        <f t="shared" si="137"/>
        <v>4.08</v>
      </c>
      <c r="JQ30" s="9">
        <f t="shared" si="138"/>
        <v>244.8</v>
      </c>
      <c r="JR30" s="9">
        <f t="shared" si="139"/>
        <v>1.36</v>
      </c>
      <c r="JS30" s="9">
        <f t="shared" si="140"/>
        <v>81.600000000000009</v>
      </c>
      <c r="JT30" s="9">
        <f t="shared" si="141"/>
        <v>121.85600000000001</v>
      </c>
      <c r="JU30" s="9">
        <f t="shared" si="142"/>
        <v>7311.3600000000006</v>
      </c>
      <c r="JV30" s="9">
        <f t="shared" si="143"/>
        <v>9.5200000000000014</v>
      </c>
      <c r="JW30" s="9">
        <f t="shared" si="144"/>
        <v>571.20000000000005</v>
      </c>
      <c r="JX30" s="9">
        <f t="shared" si="145"/>
        <v>131.376</v>
      </c>
      <c r="JY30" s="9">
        <f t="shared" si="146"/>
        <v>7882.56</v>
      </c>
      <c r="JZ30" s="9">
        <f t="shared" si="147"/>
        <v>28.288000000000004</v>
      </c>
      <c r="KA30" s="9">
        <f t="shared" si="148"/>
        <v>1697.2800000000002</v>
      </c>
      <c r="KB30" s="9">
        <f t="shared" si="149"/>
        <v>17.408000000000001</v>
      </c>
      <c r="KC30" s="9">
        <f t="shared" si="150"/>
        <v>1044.48</v>
      </c>
      <c r="KD30" s="9">
        <f t="shared" si="151"/>
        <v>10.88</v>
      </c>
      <c r="KE30" s="9">
        <f t="shared" si="152"/>
        <v>652.80000000000007</v>
      </c>
      <c r="KF30" s="9">
        <f t="shared" si="153"/>
        <v>2.21</v>
      </c>
      <c r="KG30" s="9">
        <f t="shared" si="154"/>
        <v>132.6</v>
      </c>
      <c r="KH30" s="9">
        <f t="shared" si="155"/>
        <v>1.36</v>
      </c>
      <c r="KI30" s="9">
        <f t="shared" si="156"/>
        <v>81.600000000000009</v>
      </c>
      <c r="KJ30" s="9">
        <f t="shared" si="157"/>
        <v>0.85000000000000009</v>
      </c>
      <c r="KK30" s="9">
        <f t="shared" si="158"/>
        <v>51.000000000000007</v>
      </c>
      <c r="KL30" s="9">
        <f t="shared" si="159"/>
        <v>56.576000000000008</v>
      </c>
      <c r="KM30" s="9">
        <f t="shared" si="160"/>
        <v>3394.5600000000004</v>
      </c>
      <c r="KN30" s="9">
        <f t="shared" si="161"/>
        <v>4.42</v>
      </c>
      <c r="KO30" s="9">
        <f t="shared" si="162"/>
        <v>265.2</v>
      </c>
      <c r="KP30" s="9">
        <f t="shared" si="163"/>
        <v>60.996000000000002</v>
      </c>
      <c r="KQ30" s="9">
        <f t="shared" si="164"/>
        <v>3659.76</v>
      </c>
      <c r="KR30" s="9">
        <f t="shared" si="165"/>
        <v>21.76</v>
      </c>
      <c r="KS30" s="9">
        <f t="shared" si="166"/>
        <v>1305.6000000000001</v>
      </c>
      <c r="KT30" s="9">
        <f t="shared" si="167"/>
        <v>30.464000000000002</v>
      </c>
      <c r="KU30" s="9">
        <f t="shared" si="168"/>
        <v>1827.8400000000001</v>
      </c>
      <c r="KV30" s="9">
        <f t="shared" si="169"/>
        <v>13.056000000000001</v>
      </c>
      <c r="KW30" s="9">
        <f t="shared" si="170"/>
        <v>783.36</v>
      </c>
      <c r="KX30" s="9">
        <f t="shared" si="171"/>
        <v>1.7000000000000002</v>
      </c>
      <c r="KY30" s="9">
        <f t="shared" si="172"/>
        <v>102.00000000000001</v>
      </c>
      <c r="KZ30" s="9">
        <f t="shared" si="173"/>
        <v>2.3800000000000003</v>
      </c>
      <c r="LA30" s="9">
        <f t="shared" si="174"/>
        <v>142.80000000000001</v>
      </c>
      <c r="LB30" s="9">
        <f t="shared" si="175"/>
        <v>1.02</v>
      </c>
      <c r="LC30" s="9">
        <f t="shared" si="176"/>
        <v>61.2</v>
      </c>
      <c r="LD30" s="9">
        <f t="shared" si="177"/>
        <v>63.104000000000006</v>
      </c>
      <c r="LE30" s="9">
        <f t="shared" si="178"/>
        <v>3786.2400000000002</v>
      </c>
      <c r="LF30" s="9">
        <f t="shared" si="179"/>
        <v>4.9300000000000006</v>
      </c>
      <c r="LG30" s="9">
        <f t="shared" si="180"/>
        <v>295.8</v>
      </c>
      <c r="LH30" s="9">
        <f t="shared" si="181"/>
        <v>68.034000000000006</v>
      </c>
      <c r="LI30" s="9">
        <f t="shared" si="319"/>
        <v>4082.0400000000004</v>
      </c>
      <c r="LJ30" s="9">
        <f t="shared" si="182"/>
        <v>60.928000000000004</v>
      </c>
      <c r="LK30" s="9">
        <f t="shared" si="183"/>
        <v>3655.6800000000003</v>
      </c>
      <c r="LL30" s="9">
        <f t="shared" si="184"/>
        <v>91.39200000000001</v>
      </c>
      <c r="LM30" s="9">
        <f t="shared" si="185"/>
        <v>5483.52</v>
      </c>
      <c r="LN30" s="9">
        <f t="shared" si="186"/>
        <v>8.7040000000000006</v>
      </c>
      <c r="LO30" s="9">
        <f t="shared" si="187"/>
        <v>522.24</v>
      </c>
      <c r="LP30" s="9">
        <f t="shared" si="188"/>
        <v>4.7600000000000007</v>
      </c>
      <c r="LQ30" s="9">
        <f t="shared" si="189"/>
        <v>285.60000000000002</v>
      </c>
      <c r="LR30" s="9">
        <f t="shared" si="190"/>
        <v>7.1400000000000006</v>
      </c>
      <c r="LS30" s="9">
        <f t="shared" si="191"/>
        <v>428.40000000000003</v>
      </c>
      <c r="LT30" s="9">
        <f t="shared" si="192"/>
        <v>0.68</v>
      </c>
      <c r="LU30" s="9">
        <f t="shared" si="193"/>
        <v>40.800000000000004</v>
      </c>
      <c r="LV30" s="9">
        <f t="shared" si="194"/>
        <v>161.024</v>
      </c>
      <c r="LW30" s="9">
        <f t="shared" si="195"/>
        <v>9661.44</v>
      </c>
      <c r="LX30" s="9">
        <f t="shared" si="196"/>
        <v>12.58</v>
      </c>
      <c r="LY30" s="9">
        <f t="shared" si="197"/>
        <v>754.8</v>
      </c>
      <c r="LZ30" s="9">
        <f t="shared" si="198"/>
        <v>173.60400000000001</v>
      </c>
      <c r="MA30" s="9">
        <f t="shared" si="199"/>
        <v>10416.240000000002</v>
      </c>
      <c r="MB30" s="9">
        <f t="shared" si="200"/>
        <v>130.56</v>
      </c>
      <c r="MC30" s="9">
        <f t="shared" si="201"/>
        <v>7833.6</v>
      </c>
      <c r="MD30" s="9">
        <f t="shared" si="202"/>
        <v>158.84800000000001</v>
      </c>
      <c r="ME30" s="9">
        <f t="shared" si="203"/>
        <v>9530.880000000001</v>
      </c>
      <c r="MF30" s="9">
        <f t="shared" si="204"/>
        <v>52.224000000000004</v>
      </c>
      <c r="MG30" s="9">
        <f t="shared" si="205"/>
        <v>3133.44</v>
      </c>
      <c r="MH30" s="9">
        <f t="shared" si="206"/>
        <v>10.200000000000001</v>
      </c>
      <c r="MI30" s="9">
        <f t="shared" si="207"/>
        <v>612.00000000000011</v>
      </c>
      <c r="MJ30" s="9">
        <f t="shared" si="208"/>
        <v>12.41</v>
      </c>
      <c r="MK30" s="9">
        <f t="shared" si="209"/>
        <v>744.6</v>
      </c>
      <c r="ML30" s="9">
        <f t="shared" si="210"/>
        <v>4.08</v>
      </c>
      <c r="MM30" s="9">
        <f t="shared" si="211"/>
        <v>244.8</v>
      </c>
      <c r="MN30" s="9">
        <f t="shared" si="212"/>
        <v>339.45600000000002</v>
      </c>
      <c r="MO30" s="9">
        <f t="shared" si="213"/>
        <v>20367.36</v>
      </c>
      <c r="MP30" s="9">
        <f t="shared" si="214"/>
        <v>26.520000000000003</v>
      </c>
      <c r="MQ30" s="9">
        <f t="shared" si="215"/>
        <v>1591.2000000000003</v>
      </c>
      <c r="MR30" s="9">
        <f t="shared" si="216"/>
        <v>365.976</v>
      </c>
      <c r="MS30" s="9">
        <f t="shared" si="320"/>
        <v>21958.560000000001</v>
      </c>
      <c r="MT30" s="9">
        <f t="shared" si="217"/>
        <v>93.568000000000012</v>
      </c>
      <c r="MU30" s="9">
        <f t="shared" si="218"/>
        <v>5614.0800000000008</v>
      </c>
      <c r="MV30" s="9">
        <f t="shared" si="219"/>
        <v>87.04</v>
      </c>
      <c r="MW30" s="9">
        <f t="shared" si="220"/>
        <v>5222.4000000000005</v>
      </c>
      <c r="MX30" s="9">
        <f t="shared" si="221"/>
        <v>32.64</v>
      </c>
      <c r="MY30" s="9">
        <f t="shared" si="222"/>
        <v>1958.4</v>
      </c>
      <c r="MZ30" s="9">
        <f t="shared" si="223"/>
        <v>7.3100000000000005</v>
      </c>
      <c r="NA30" s="9">
        <f t="shared" si="224"/>
        <v>438.6</v>
      </c>
      <c r="NB30" s="9">
        <f t="shared" si="225"/>
        <v>6.8000000000000007</v>
      </c>
      <c r="NC30" s="9">
        <f t="shared" si="226"/>
        <v>408.00000000000006</v>
      </c>
      <c r="ND30" s="9">
        <f t="shared" si="227"/>
        <v>2.5500000000000003</v>
      </c>
      <c r="NE30" s="9">
        <f t="shared" si="228"/>
        <v>153.00000000000003</v>
      </c>
      <c r="NF30" s="9">
        <f t="shared" si="229"/>
        <v>208.89600000000002</v>
      </c>
      <c r="NG30" s="9">
        <f t="shared" si="230"/>
        <v>12533.76</v>
      </c>
      <c r="NH30" s="9">
        <f t="shared" si="231"/>
        <v>16.32</v>
      </c>
      <c r="NI30" s="9">
        <f t="shared" si="232"/>
        <v>979.2</v>
      </c>
      <c r="NJ30" s="9">
        <f t="shared" si="233"/>
        <v>225.21600000000001</v>
      </c>
      <c r="NK30" s="9">
        <f t="shared" si="234"/>
        <v>13512.960000000001</v>
      </c>
      <c r="NL30" s="9">
        <f t="shared" si="235"/>
        <v>95.744</v>
      </c>
      <c r="NM30" s="9">
        <f t="shared" si="236"/>
        <v>5744.64</v>
      </c>
      <c r="NN30" s="9">
        <f t="shared" si="237"/>
        <v>104.44800000000001</v>
      </c>
      <c r="NO30" s="9">
        <f t="shared" si="238"/>
        <v>6266.88</v>
      </c>
      <c r="NP30" s="9">
        <f t="shared" si="239"/>
        <v>47.872</v>
      </c>
      <c r="NQ30" s="9">
        <f t="shared" si="240"/>
        <v>2872.32</v>
      </c>
      <c r="NR30" s="9">
        <f t="shared" si="241"/>
        <v>7.48</v>
      </c>
      <c r="NS30" s="9">
        <f t="shared" si="242"/>
        <v>448.8</v>
      </c>
      <c r="NT30" s="9">
        <f t="shared" si="243"/>
        <v>8.16</v>
      </c>
      <c r="NU30" s="9">
        <f t="shared" si="244"/>
        <v>489.6</v>
      </c>
      <c r="NV30" s="9">
        <f t="shared" si="245"/>
        <v>3.74</v>
      </c>
      <c r="NW30" s="9">
        <f t="shared" si="246"/>
        <v>224.4</v>
      </c>
      <c r="NX30" s="9">
        <f t="shared" si="247"/>
        <v>243.71200000000002</v>
      </c>
      <c r="NY30" s="9">
        <f t="shared" si="248"/>
        <v>14622.720000000001</v>
      </c>
      <c r="NZ30" s="9">
        <f t="shared" si="249"/>
        <v>19.040000000000003</v>
      </c>
      <c r="OA30" s="9">
        <f t="shared" si="250"/>
        <v>1142.4000000000001</v>
      </c>
      <c r="OB30" s="9">
        <f t="shared" si="251"/>
        <v>262.75200000000001</v>
      </c>
      <c r="OC30" s="9">
        <f t="shared" si="321"/>
        <v>15765.12</v>
      </c>
      <c r="OD30" s="9">
        <f t="shared" si="252"/>
        <v>30.464000000000002</v>
      </c>
      <c r="OE30" s="9">
        <f t="shared" si="253"/>
        <v>1827.8400000000001</v>
      </c>
      <c r="OF30" s="9">
        <f t="shared" si="254"/>
        <v>26.112000000000002</v>
      </c>
      <c r="OG30" s="9">
        <f t="shared" si="255"/>
        <v>1566.72</v>
      </c>
      <c r="OH30" s="9">
        <f t="shared" si="256"/>
        <v>13.056000000000001</v>
      </c>
      <c r="OI30" s="9">
        <f t="shared" si="257"/>
        <v>783.36</v>
      </c>
      <c r="OJ30" s="9">
        <f t="shared" si="258"/>
        <v>2.3800000000000003</v>
      </c>
      <c r="OK30" s="9">
        <f t="shared" si="259"/>
        <v>142.80000000000001</v>
      </c>
      <c r="OL30" s="9">
        <f t="shared" si="260"/>
        <v>2.04</v>
      </c>
      <c r="OM30" s="9">
        <f t="shared" si="261"/>
        <v>122.4</v>
      </c>
      <c r="ON30" s="9">
        <f t="shared" si="262"/>
        <v>1.02</v>
      </c>
      <c r="OO30" s="9">
        <f t="shared" si="263"/>
        <v>61.2</v>
      </c>
      <c r="OP30" s="9">
        <f t="shared" si="264"/>
        <v>69.632000000000005</v>
      </c>
      <c r="OQ30" s="9">
        <f t="shared" si="265"/>
        <v>4177.92</v>
      </c>
      <c r="OR30" s="9">
        <f t="shared" si="266"/>
        <v>5.44</v>
      </c>
      <c r="OS30" s="9">
        <f t="shared" si="267"/>
        <v>326.40000000000003</v>
      </c>
      <c r="OT30" s="9">
        <f t="shared" si="322"/>
        <v>75.072000000000003</v>
      </c>
      <c r="OU30" s="9">
        <f t="shared" si="268"/>
        <v>4504.32</v>
      </c>
      <c r="OV30" s="9">
        <f t="shared" si="269"/>
        <v>100.096</v>
      </c>
      <c r="OW30" s="9">
        <f t="shared" si="270"/>
        <v>6005.76</v>
      </c>
      <c r="OX30" s="9">
        <f t="shared" si="271"/>
        <v>60.928000000000004</v>
      </c>
      <c r="OY30" s="9">
        <f t="shared" si="272"/>
        <v>3655.6800000000003</v>
      </c>
      <c r="OZ30" s="9">
        <f t="shared" si="273"/>
        <v>78.336000000000013</v>
      </c>
      <c r="PA30" s="9">
        <f t="shared" si="274"/>
        <v>4700.1600000000008</v>
      </c>
      <c r="PB30" s="9">
        <f t="shared" si="275"/>
        <v>7.82</v>
      </c>
      <c r="PC30" s="9">
        <f t="shared" si="276"/>
        <v>469.20000000000005</v>
      </c>
      <c r="PD30" s="9">
        <f t="shared" si="277"/>
        <v>4.7600000000000007</v>
      </c>
      <c r="PE30" s="9">
        <f t="shared" si="278"/>
        <v>285.60000000000002</v>
      </c>
      <c r="PF30" s="9">
        <f t="shared" si="279"/>
        <v>6.12</v>
      </c>
      <c r="PG30" s="9">
        <f t="shared" si="280"/>
        <v>367.2</v>
      </c>
      <c r="PH30" s="9">
        <f t="shared" si="281"/>
        <v>237.18400000000003</v>
      </c>
      <c r="PI30" s="9">
        <f t="shared" si="282"/>
        <v>14231.04</v>
      </c>
      <c r="PJ30" s="9">
        <f t="shared" si="283"/>
        <v>18.53</v>
      </c>
      <c r="PK30" s="9">
        <f t="shared" si="284"/>
        <v>1111.8000000000002</v>
      </c>
      <c r="PL30" s="9">
        <f t="shared" si="285"/>
        <v>255.714</v>
      </c>
      <c r="PM30" s="9">
        <f t="shared" si="323"/>
        <v>15342.84</v>
      </c>
      <c r="PN30" s="9">
        <f t="shared" si="286"/>
        <v>28.288000000000004</v>
      </c>
      <c r="PO30" s="9">
        <f t="shared" si="287"/>
        <v>1697.2800000000002</v>
      </c>
      <c r="PP30" s="9">
        <f t="shared" si="288"/>
        <v>28.288000000000004</v>
      </c>
      <c r="PQ30" s="9">
        <f t="shared" si="289"/>
        <v>1697.2800000000002</v>
      </c>
      <c r="PR30" s="9">
        <f t="shared" si="290"/>
        <v>13.056000000000001</v>
      </c>
      <c r="PS30" s="9">
        <f t="shared" si="291"/>
        <v>783.36</v>
      </c>
      <c r="PT30" s="9">
        <f t="shared" si="292"/>
        <v>2.21</v>
      </c>
      <c r="PU30" s="9">
        <f t="shared" si="293"/>
        <v>132.6</v>
      </c>
      <c r="PV30" s="9">
        <f t="shared" si="294"/>
        <v>2.21</v>
      </c>
      <c r="PW30" s="9">
        <f t="shared" si="295"/>
        <v>132.6</v>
      </c>
      <c r="PX30" s="9">
        <f t="shared" si="296"/>
        <v>1.02</v>
      </c>
      <c r="PY30" s="9">
        <f t="shared" si="297"/>
        <v>61.2</v>
      </c>
      <c r="PZ30" s="9">
        <f t="shared" si="298"/>
        <v>69.632000000000005</v>
      </c>
      <c r="QA30" s="9">
        <f t="shared" si="299"/>
        <v>4177.92</v>
      </c>
      <c r="QB30" s="9">
        <f t="shared" si="300"/>
        <v>5.44</v>
      </c>
      <c r="QC30" s="9">
        <f t="shared" si="301"/>
        <v>326.40000000000003</v>
      </c>
      <c r="QD30" s="9">
        <f t="shared" si="302"/>
        <v>75.072000000000003</v>
      </c>
      <c r="QE30" s="9">
        <f t="shared" si="324"/>
        <v>4504.32</v>
      </c>
      <c r="QF30" s="9">
        <f t="shared" si="303"/>
        <v>154.49600000000001</v>
      </c>
      <c r="QG30" s="9">
        <f t="shared" si="304"/>
        <v>9269.76</v>
      </c>
      <c r="QH30" s="9">
        <f t="shared" si="305"/>
        <v>12.07</v>
      </c>
      <c r="QI30" s="9">
        <f t="shared" si="306"/>
        <v>724.2</v>
      </c>
      <c r="QJ30" s="9">
        <f t="shared" si="307"/>
        <v>166.566</v>
      </c>
      <c r="QK30" s="9">
        <f t="shared" si="308"/>
        <v>9993.9600000000009</v>
      </c>
      <c r="QL30" s="24">
        <f t="shared" si="309"/>
        <v>2927.808</v>
      </c>
      <c r="QM30" s="24">
        <f t="shared" si="310"/>
        <v>166800.6</v>
      </c>
    </row>
    <row r="31" spans="1:455" s="5" customFormat="1" ht="18.75" customHeight="1" x14ac:dyDescent="0.25">
      <c r="A31" s="8" t="s">
        <v>39</v>
      </c>
      <c r="B31" s="3" t="s">
        <v>7</v>
      </c>
      <c r="C31" s="9">
        <v>150</v>
      </c>
      <c r="D31" s="9"/>
      <c r="E31" s="9"/>
      <c r="F31" s="9"/>
      <c r="G31" s="9"/>
      <c r="H31" s="9"/>
      <c r="I31" s="9"/>
      <c r="J31" s="9">
        <v>5</v>
      </c>
      <c r="K31" s="9">
        <v>0.45</v>
      </c>
      <c r="L31" s="9"/>
      <c r="M31" s="9"/>
      <c r="N31" s="9"/>
      <c r="O31" s="9"/>
      <c r="P31" s="9"/>
      <c r="Q31" s="9"/>
      <c r="R31" s="9"/>
      <c r="S31" s="9"/>
      <c r="T31" s="9"/>
      <c r="U31" s="9">
        <v>6</v>
      </c>
      <c r="V31" s="9">
        <v>5</v>
      </c>
      <c r="W31" s="9"/>
      <c r="X31" s="9">
        <v>6.8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>
        <v>5</v>
      </c>
      <c r="AJ31" s="9"/>
      <c r="AK31" s="9"/>
      <c r="AL31" s="9"/>
      <c r="AM31" s="9"/>
      <c r="AN31" s="9"/>
      <c r="AO31" s="9">
        <v>10</v>
      </c>
      <c r="AP31" s="9"/>
      <c r="AQ31" s="9"/>
      <c r="AR31" s="9"/>
      <c r="AS31" s="9"/>
      <c r="AT31" s="9"/>
      <c r="AU31" s="9"/>
      <c r="AV31" s="9">
        <v>3</v>
      </c>
      <c r="AW31" s="9">
        <v>8</v>
      </c>
      <c r="AX31" s="9"/>
      <c r="AY31" s="9"/>
      <c r="AZ31" s="9"/>
      <c r="BA31" s="9"/>
      <c r="BB31" s="9"/>
      <c r="BC31" s="9"/>
      <c r="BD31" s="9"/>
      <c r="BE31" s="9"/>
      <c r="BF31" s="9">
        <v>8</v>
      </c>
      <c r="BG31" s="9">
        <v>5</v>
      </c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>
        <v>6</v>
      </c>
      <c r="BT31" s="9">
        <v>5</v>
      </c>
      <c r="BU31" s="9"/>
      <c r="BV31" s="9">
        <v>7.54</v>
      </c>
      <c r="BW31" s="9"/>
      <c r="BX31" s="9"/>
      <c r="BY31" s="9"/>
      <c r="BZ31" s="9"/>
      <c r="CA31" s="9"/>
      <c r="CB31" s="9"/>
      <c r="CC31" s="9"/>
      <c r="CD31" s="9"/>
      <c r="CE31" s="9"/>
      <c r="CF31" s="9">
        <v>10</v>
      </c>
      <c r="CG31" s="9">
        <v>5</v>
      </c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>
        <v>10</v>
      </c>
      <c r="CT31" s="9">
        <v>5</v>
      </c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>
        <v>10</v>
      </c>
      <c r="DG31" s="9">
        <v>4</v>
      </c>
      <c r="DH31" s="9">
        <v>8</v>
      </c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>
        <f t="shared" si="0"/>
        <v>0.01</v>
      </c>
      <c r="DZ31" s="9">
        <f t="shared" si="1"/>
        <v>1.5</v>
      </c>
      <c r="EA31" s="9">
        <f t="shared" si="311"/>
        <v>0.17</v>
      </c>
      <c r="EB31" s="9">
        <f t="shared" si="2"/>
        <v>25.500000000000004</v>
      </c>
      <c r="EC31" s="9">
        <f t="shared" si="3"/>
        <v>0.12279000000000001</v>
      </c>
      <c r="ED31" s="9">
        <f t="shared" si="4"/>
        <v>18.418500000000002</v>
      </c>
      <c r="EE31" s="9">
        <f t="shared" si="312"/>
        <v>2.0874300000000003</v>
      </c>
      <c r="EF31" s="9">
        <f t="shared" si="5"/>
        <v>313.11450000000008</v>
      </c>
      <c r="EG31" s="9">
        <f t="shared" si="313"/>
        <v>0.13279000000000002</v>
      </c>
      <c r="EH31" s="9">
        <f t="shared" si="314"/>
        <v>19.918500000000002</v>
      </c>
      <c r="EI31" s="8" t="s">
        <v>39</v>
      </c>
      <c r="EJ31" s="9">
        <f t="shared" si="6"/>
        <v>2.2574300000000003</v>
      </c>
      <c r="EK31" s="9">
        <f t="shared" si="7"/>
        <v>338.61450000000002</v>
      </c>
      <c r="EL31" s="9">
        <f t="shared" si="315"/>
        <v>6.12</v>
      </c>
      <c r="EM31" s="9">
        <f t="shared" si="316"/>
        <v>918</v>
      </c>
      <c r="EN31" s="9">
        <f t="shared" si="317"/>
        <v>8.16</v>
      </c>
      <c r="EO31" s="9">
        <f t="shared" si="8"/>
        <v>1224</v>
      </c>
      <c r="EP31" s="9">
        <f t="shared" si="318"/>
        <v>3.4000000000000004</v>
      </c>
      <c r="EQ31" s="9">
        <f t="shared" si="9"/>
        <v>510.00000000000006</v>
      </c>
      <c r="ER31" s="9">
        <f t="shared" si="10"/>
        <v>75.147480000000016</v>
      </c>
      <c r="ES31" s="9">
        <f t="shared" si="11"/>
        <v>11272.122000000003</v>
      </c>
      <c r="ET31" s="9">
        <f t="shared" si="12"/>
        <v>100.19664000000002</v>
      </c>
      <c r="EU31" s="9">
        <f t="shared" si="13"/>
        <v>15029.496000000003</v>
      </c>
      <c r="EV31" s="9">
        <f t="shared" si="14"/>
        <v>41.74860000000001</v>
      </c>
      <c r="EW31" s="9">
        <f t="shared" si="15"/>
        <v>6262.2900000000018</v>
      </c>
      <c r="EX31" s="9">
        <f t="shared" si="16"/>
        <v>17.68</v>
      </c>
      <c r="EY31" s="9">
        <f t="shared" si="17"/>
        <v>2652</v>
      </c>
      <c r="EZ31" s="9">
        <f t="shared" si="18"/>
        <v>217.09272000000004</v>
      </c>
      <c r="FA31" s="9">
        <f t="shared" si="19"/>
        <v>32563.908000000007</v>
      </c>
      <c r="FB31" s="9">
        <f t="shared" si="20"/>
        <v>234.77272000000002</v>
      </c>
      <c r="FC31" s="9">
        <f t="shared" si="21"/>
        <v>35215.908000000003</v>
      </c>
      <c r="FD31" s="9">
        <f t="shared" si="22"/>
        <v>0.68</v>
      </c>
      <c r="FE31" s="9">
        <f t="shared" si="23"/>
        <v>102.00000000000001</v>
      </c>
      <c r="FF31" s="9">
        <f t="shared" si="24"/>
        <v>1.02</v>
      </c>
      <c r="FG31" s="9">
        <f t="shared" si="25"/>
        <v>153</v>
      </c>
      <c r="FH31" s="9">
        <f t="shared" si="26"/>
        <v>1.36</v>
      </c>
      <c r="FI31" s="9">
        <f t="shared" si="27"/>
        <v>204.00000000000003</v>
      </c>
      <c r="FJ31" s="9">
        <f t="shared" si="28"/>
        <v>8.3497200000000014</v>
      </c>
      <c r="FK31" s="9">
        <f t="shared" si="29"/>
        <v>1252.4580000000003</v>
      </c>
      <c r="FL31" s="9">
        <f t="shared" si="30"/>
        <v>12.524580000000002</v>
      </c>
      <c r="FM31" s="9">
        <f t="shared" si="31"/>
        <v>1878.6870000000004</v>
      </c>
      <c r="FN31" s="9">
        <f t="shared" si="32"/>
        <v>16.699440000000003</v>
      </c>
      <c r="FO31" s="9">
        <f t="shared" si="33"/>
        <v>2504.9160000000006</v>
      </c>
      <c r="FP31" s="9">
        <f t="shared" si="34"/>
        <v>2.5500000000000003</v>
      </c>
      <c r="FQ31" s="9">
        <f t="shared" si="35"/>
        <v>382.50000000000006</v>
      </c>
      <c r="FR31" s="9">
        <f t="shared" si="36"/>
        <v>31.311450000000004</v>
      </c>
      <c r="FS31" s="9">
        <f t="shared" si="37"/>
        <v>4696.7175000000007</v>
      </c>
      <c r="FT31" s="9">
        <f t="shared" si="38"/>
        <v>33.861450000000005</v>
      </c>
      <c r="FU31" s="9">
        <f t="shared" si="39"/>
        <v>5079.2175000000007</v>
      </c>
      <c r="FV31" s="9">
        <f t="shared" si="40"/>
        <v>2.72</v>
      </c>
      <c r="FW31" s="9">
        <f t="shared" si="41"/>
        <v>408.00000000000006</v>
      </c>
      <c r="FX31" s="9">
        <f t="shared" si="42"/>
        <v>2.72</v>
      </c>
      <c r="FY31" s="9">
        <f t="shared" si="43"/>
        <v>408.00000000000006</v>
      </c>
      <c r="FZ31" s="9">
        <f t="shared" si="44"/>
        <v>1.36</v>
      </c>
      <c r="GA31" s="9">
        <f t="shared" si="45"/>
        <v>204.00000000000003</v>
      </c>
      <c r="GB31" s="9">
        <f t="shared" si="46"/>
        <v>33.398880000000005</v>
      </c>
      <c r="GC31" s="9">
        <f t="shared" si="47"/>
        <v>5009.8320000000012</v>
      </c>
      <c r="GD31" s="9">
        <f t="shared" si="48"/>
        <v>33.398880000000005</v>
      </c>
      <c r="GE31" s="9">
        <f t="shared" si="49"/>
        <v>5009.8320000000012</v>
      </c>
      <c r="GF31" s="9">
        <f t="shared" si="50"/>
        <v>16.699440000000003</v>
      </c>
      <c r="GG31" s="9">
        <f t="shared" si="51"/>
        <v>2504.9160000000006</v>
      </c>
      <c r="GH31" s="9">
        <f t="shared" si="52"/>
        <v>6.8000000000000007</v>
      </c>
      <c r="GI31" s="9">
        <f t="shared" si="53"/>
        <v>1020.0000000000001</v>
      </c>
      <c r="GJ31" s="130">
        <f t="shared" si="54"/>
        <v>83.497200000000021</v>
      </c>
      <c r="GK31" s="130">
        <f t="shared" si="55"/>
        <v>12524.580000000004</v>
      </c>
      <c r="GL31" s="9">
        <f t="shared" si="56"/>
        <v>90.297200000000004</v>
      </c>
      <c r="GM31" s="9">
        <f t="shared" si="57"/>
        <v>13544.58</v>
      </c>
      <c r="GN31" s="9">
        <f t="shared" si="58"/>
        <v>2.21</v>
      </c>
      <c r="GO31" s="9">
        <f t="shared" si="59"/>
        <v>331.5</v>
      </c>
      <c r="GP31" s="9">
        <f t="shared" si="60"/>
        <v>2.72</v>
      </c>
      <c r="GQ31" s="9">
        <f t="shared" si="61"/>
        <v>408.00000000000006</v>
      </c>
      <c r="GR31" s="9">
        <f t="shared" si="62"/>
        <v>1.1900000000000002</v>
      </c>
      <c r="GS31" s="9">
        <f t="shared" si="63"/>
        <v>178.50000000000003</v>
      </c>
      <c r="GT31" s="9">
        <f t="shared" si="64"/>
        <v>27.136590000000005</v>
      </c>
      <c r="GU31" s="9">
        <f t="shared" si="65"/>
        <v>4070.4885000000008</v>
      </c>
      <c r="GV31" s="9">
        <f t="shared" si="66"/>
        <v>33.398880000000005</v>
      </c>
      <c r="GW31" s="9">
        <f t="shared" si="67"/>
        <v>5009.8320000000012</v>
      </c>
      <c r="GX31" s="9">
        <f t="shared" si="68"/>
        <v>14.612010000000001</v>
      </c>
      <c r="GY31" s="9">
        <f t="shared" si="69"/>
        <v>2191.8015</v>
      </c>
      <c r="GZ31" s="9">
        <f t="shared" si="70"/>
        <v>5.95</v>
      </c>
      <c r="HA31" s="9">
        <f t="shared" si="71"/>
        <v>892.5</v>
      </c>
      <c r="HB31" s="9">
        <f t="shared" si="72"/>
        <v>73.060050000000018</v>
      </c>
      <c r="HC31" s="9">
        <f t="shared" si="73"/>
        <v>10959.007500000003</v>
      </c>
      <c r="HD31" s="9">
        <f t="shared" si="74"/>
        <v>79.010050000000007</v>
      </c>
      <c r="HE31" s="9">
        <f t="shared" si="75"/>
        <v>11851.507500000002</v>
      </c>
      <c r="HF31" s="9">
        <f t="shared" si="76"/>
        <v>9.1800000000000015</v>
      </c>
      <c r="HG31" s="9">
        <f t="shared" si="77"/>
        <v>1377.0000000000002</v>
      </c>
      <c r="HH31" s="9">
        <f t="shared" si="78"/>
        <v>5.44</v>
      </c>
      <c r="HI31" s="9">
        <f t="shared" si="79"/>
        <v>816.00000000000011</v>
      </c>
      <c r="HJ31" s="9">
        <f t="shared" si="80"/>
        <v>3.91</v>
      </c>
      <c r="HK31" s="9">
        <f t="shared" si="81"/>
        <v>586.5</v>
      </c>
      <c r="HL31" s="9">
        <f t="shared" si="82"/>
        <v>112.72122000000002</v>
      </c>
      <c r="HM31" s="9">
        <f t="shared" si="83"/>
        <v>16908.183000000001</v>
      </c>
      <c r="HN31" s="9">
        <f t="shared" si="84"/>
        <v>66.797760000000011</v>
      </c>
      <c r="HO31" s="9">
        <f t="shared" si="85"/>
        <v>10019.664000000002</v>
      </c>
      <c r="HP31" s="9">
        <f t="shared" si="86"/>
        <v>48.010890000000011</v>
      </c>
      <c r="HQ31" s="9">
        <f t="shared" si="87"/>
        <v>7201.6335000000017</v>
      </c>
      <c r="HR31" s="9">
        <f t="shared" si="88"/>
        <v>18.360000000000003</v>
      </c>
      <c r="HS31" s="9">
        <f t="shared" si="89"/>
        <v>2754.0000000000005</v>
      </c>
      <c r="HT31" s="9">
        <f t="shared" si="90"/>
        <v>225.44244000000003</v>
      </c>
      <c r="HU31" s="9">
        <f t="shared" si="91"/>
        <v>33816.366000000002</v>
      </c>
      <c r="HV31" s="9">
        <f t="shared" si="92"/>
        <v>243.80244000000002</v>
      </c>
      <c r="HW31" s="9">
        <f t="shared" si="93"/>
        <v>36570.366000000002</v>
      </c>
      <c r="HX31" s="9">
        <f t="shared" si="325"/>
        <v>1.87</v>
      </c>
      <c r="HY31" s="9">
        <f t="shared" si="94"/>
        <v>280.5</v>
      </c>
      <c r="HZ31" s="9">
        <f t="shared" si="95"/>
        <v>1.53</v>
      </c>
      <c r="IA31" s="9">
        <f t="shared" si="96"/>
        <v>229.5</v>
      </c>
      <c r="IB31" s="9">
        <f t="shared" si="97"/>
        <v>1.36</v>
      </c>
      <c r="IC31" s="9">
        <f t="shared" si="98"/>
        <v>204.00000000000003</v>
      </c>
      <c r="ID31" s="9">
        <f t="shared" si="99"/>
        <v>22.961730000000003</v>
      </c>
      <c r="IE31" s="9">
        <f t="shared" si="100"/>
        <v>3444.2595000000006</v>
      </c>
      <c r="IF31" s="9">
        <f t="shared" si="101"/>
        <v>18.786870000000004</v>
      </c>
      <c r="IG31" s="9">
        <f t="shared" si="102"/>
        <v>2818.0305000000008</v>
      </c>
      <c r="IH31" s="9">
        <f t="shared" si="103"/>
        <v>16.699440000000003</v>
      </c>
      <c r="II31" s="9">
        <f t="shared" si="104"/>
        <v>2504.9160000000006</v>
      </c>
      <c r="IJ31" s="9">
        <f t="shared" si="105"/>
        <v>4.5900000000000007</v>
      </c>
      <c r="IK31" s="9">
        <f t="shared" si="106"/>
        <v>688.50000000000011</v>
      </c>
      <c r="IL31" s="9">
        <f t="shared" si="107"/>
        <v>56.360610000000008</v>
      </c>
      <c r="IM31" s="9">
        <f t="shared" si="108"/>
        <v>8454.0915000000005</v>
      </c>
      <c r="IN31" s="9">
        <f t="shared" si="109"/>
        <v>60.950610000000005</v>
      </c>
      <c r="IO31" s="9">
        <f t="shared" si="110"/>
        <v>9142.5915000000005</v>
      </c>
      <c r="IP31" s="9">
        <f t="shared" si="111"/>
        <v>4.5900000000000007</v>
      </c>
      <c r="IQ31" s="9">
        <f t="shared" si="112"/>
        <v>688.50000000000011</v>
      </c>
      <c r="IR31" s="9">
        <f t="shared" si="113"/>
        <v>3.74</v>
      </c>
      <c r="IS31" s="9">
        <f t="shared" si="114"/>
        <v>561</v>
      </c>
      <c r="IT31" s="9">
        <f t="shared" si="115"/>
        <v>2.5500000000000003</v>
      </c>
      <c r="IU31" s="9">
        <f t="shared" si="116"/>
        <v>382.50000000000006</v>
      </c>
      <c r="IV31" s="9">
        <f t="shared" si="117"/>
        <v>56.360610000000008</v>
      </c>
      <c r="IW31" s="9">
        <f t="shared" si="118"/>
        <v>8454.0915000000005</v>
      </c>
      <c r="IX31" s="9">
        <f t="shared" si="119"/>
        <v>45.923460000000006</v>
      </c>
      <c r="IY31" s="9">
        <f t="shared" si="120"/>
        <v>6888.5190000000011</v>
      </c>
      <c r="IZ31" s="9">
        <f t="shared" si="121"/>
        <v>31.311450000000004</v>
      </c>
      <c r="JA31" s="9">
        <f t="shared" si="122"/>
        <v>4696.7175000000007</v>
      </c>
      <c r="JB31" s="9">
        <f t="shared" si="123"/>
        <v>10.71</v>
      </c>
      <c r="JC31" s="9">
        <f t="shared" si="124"/>
        <v>1606.5000000000002</v>
      </c>
      <c r="JD31" s="9">
        <f t="shared" si="125"/>
        <v>131.50809000000001</v>
      </c>
      <c r="JE31" s="9">
        <f t="shared" si="126"/>
        <v>19726.213500000002</v>
      </c>
      <c r="JF31" s="9">
        <f t="shared" si="127"/>
        <v>142.21809000000002</v>
      </c>
      <c r="JG31" s="9">
        <f t="shared" si="128"/>
        <v>21332.713500000002</v>
      </c>
      <c r="JH31" s="9">
        <f t="shared" si="129"/>
        <v>4.25</v>
      </c>
      <c r="JI31" s="9">
        <f t="shared" si="130"/>
        <v>637.5</v>
      </c>
      <c r="JJ31" s="9">
        <f t="shared" si="131"/>
        <v>4.08</v>
      </c>
      <c r="JK31" s="9">
        <f t="shared" si="132"/>
        <v>612</v>
      </c>
      <c r="JL31" s="9">
        <f t="shared" si="133"/>
        <v>1.36</v>
      </c>
      <c r="JM31" s="9">
        <f t="shared" si="134"/>
        <v>204.00000000000003</v>
      </c>
      <c r="JN31" s="9">
        <f t="shared" si="135"/>
        <v>4.25</v>
      </c>
      <c r="JO31" s="9">
        <f t="shared" si="136"/>
        <v>637.5</v>
      </c>
      <c r="JP31" s="9">
        <f t="shared" si="137"/>
        <v>50.098320000000008</v>
      </c>
      <c r="JQ31" s="9">
        <f t="shared" si="138"/>
        <v>7514.7480000000014</v>
      </c>
      <c r="JR31" s="9">
        <f t="shared" si="139"/>
        <v>16.699440000000003</v>
      </c>
      <c r="JS31" s="9">
        <f t="shared" si="140"/>
        <v>2504.9160000000006</v>
      </c>
      <c r="JT31" s="9">
        <f t="shared" si="141"/>
        <v>9.5200000000000014</v>
      </c>
      <c r="JU31" s="9">
        <f t="shared" si="142"/>
        <v>1428.0000000000002</v>
      </c>
      <c r="JV31" s="9">
        <f t="shared" si="143"/>
        <v>116.89608000000001</v>
      </c>
      <c r="JW31" s="9">
        <f t="shared" si="144"/>
        <v>17534.412</v>
      </c>
      <c r="JX31" s="9">
        <f t="shared" si="145"/>
        <v>126.41608000000002</v>
      </c>
      <c r="JY31" s="9">
        <f t="shared" si="146"/>
        <v>18962.412000000004</v>
      </c>
      <c r="JZ31" s="9">
        <f t="shared" si="147"/>
        <v>2.21</v>
      </c>
      <c r="KA31" s="9">
        <f t="shared" si="148"/>
        <v>331.5</v>
      </c>
      <c r="KB31" s="9">
        <f t="shared" si="149"/>
        <v>1.36</v>
      </c>
      <c r="KC31" s="9">
        <f t="shared" si="150"/>
        <v>204.00000000000003</v>
      </c>
      <c r="KD31" s="9">
        <f t="shared" si="151"/>
        <v>0.85000000000000009</v>
      </c>
      <c r="KE31" s="9">
        <f t="shared" si="152"/>
        <v>127.50000000000001</v>
      </c>
      <c r="KF31" s="9">
        <f t="shared" si="153"/>
        <v>27.136590000000005</v>
      </c>
      <c r="KG31" s="9">
        <f t="shared" si="154"/>
        <v>4070.4885000000008</v>
      </c>
      <c r="KH31" s="9">
        <f t="shared" si="155"/>
        <v>16.699440000000003</v>
      </c>
      <c r="KI31" s="9">
        <f t="shared" si="156"/>
        <v>2504.9160000000006</v>
      </c>
      <c r="KJ31" s="9">
        <f t="shared" si="157"/>
        <v>10.437150000000003</v>
      </c>
      <c r="KK31" s="9">
        <f t="shared" si="158"/>
        <v>1565.5725000000004</v>
      </c>
      <c r="KL31" s="9">
        <f t="shared" si="159"/>
        <v>4.42</v>
      </c>
      <c r="KM31" s="9">
        <f t="shared" si="160"/>
        <v>663</v>
      </c>
      <c r="KN31" s="9">
        <f t="shared" si="161"/>
        <v>54.273180000000011</v>
      </c>
      <c r="KO31" s="9">
        <f t="shared" si="162"/>
        <v>8140.9770000000017</v>
      </c>
      <c r="KP31" s="9">
        <f t="shared" si="163"/>
        <v>58.693180000000005</v>
      </c>
      <c r="KQ31" s="9">
        <f t="shared" si="164"/>
        <v>8803.9770000000008</v>
      </c>
      <c r="KR31" s="9">
        <f t="shared" si="165"/>
        <v>1.7000000000000002</v>
      </c>
      <c r="KS31" s="9">
        <f t="shared" si="166"/>
        <v>255.00000000000003</v>
      </c>
      <c r="KT31" s="9">
        <f t="shared" si="167"/>
        <v>2.3800000000000003</v>
      </c>
      <c r="KU31" s="9">
        <f t="shared" si="168"/>
        <v>357.00000000000006</v>
      </c>
      <c r="KV31" s="9">
        <f t="shared" si="169"/>
        <v>1.02</v>
      </c>
      <c r="KW31" s="9">
        <f t="shared" si="170"/>
        <v>153</v>
      </c>
      <c r="KX31" s="9">
        <f t="shared" si="171"/>
        <v>20.874300000000005</v>
      </c>
      <c r="KY31" s="9">
        <f t="shared" si="172"/>
        <v>3131.1450000000009</v>
      </c>
      <c r="KZ31" s="9">
        <f t="shared" si="173"/>
        <v>29.224020000000003</v>
      </c>
      <c r="LA31" s="9">
        <f t="shared" si="174"/>
        <v>4383.6030000000001</v>
      </c>
      <c r="LB31" s="9">
        <f t="shared" si="175"/>
        <v>12.524580000000002</v>
      </c>
      <c r="LC31" s="9">
        <f t="shared" si="176"/>
        <v>1878.6870000000004</v>
      </c>
      <c r="LD31" s="9">
        <f t="shared" si="177"/>
        <v>4.9300000000000006</v>
      </c>
      <c r="LE31" s="9">
        <f t="shared" si="178"/>
        <v>739.50000000000011</v>
      </c>
      <c r="LF31" s="9">
        <f t="shared" si="179"/>
        <v>60.535470000000011</v>
      </c>
      <c r="LG31" s="9">
        <f t="shared" si="180"/>
        <v>9080.3205000000016</v>
      </c>
      <c r="LH31" s="9">
        <f t="shared" si="181"/>
        <v>65.46547000000001</v>
      </c>
      <c r="LI31" s="9">
        <f t="shared" si="319"/>
        <v>9819.8205000000016</v>
      </c>
      <c r="LJ31" s="9">
        <f t="shared" si="182"/>
        <v>4.7600000000000007</v>
      </c>
      <c r="LK31" s="9">
        <f t="shared" si="183"/>
        <v>714.00000000000011</v>
      </c>
      <c r="LL31" s="9">
        <f t="shared" si="184"/>
        <v>7.1400000000000006</v>
      </c>
      <c r="LM31" s="9">
        <f t="shared" si="185"/>
        <v>1071</v>
      </c>
      <c r="LN31" s="9">
        <f t="shared" si="186"/>
        <v>0.68</v>
      </c>
      <c r="LO31" s="9">
        <f t="shared" si="187"/>
        <v>102.00000000000001</v>
      </c>
      <c r="LP31" s="9">
        <f t="shared" si="188"/>
        <v>58.448040000000006</v>
      </c>
      <c r="LQ31" s="9">
        <f t="shared" si="189"/>
        <v>8767.2060000000001</v>
      </c>
      <c r="LR31" s="9">
        <f t="shared" si="190"/>
        <v>87.672060000000016</v>
      </c>
      <c r="LS31" s="9">
        <f t="shared" si="191"/>
        <v>13150.809000000003</v>
      </c>
      <c r="LT31" s="9">
        <f t="shared" si="192"/>
        <v>8.3497200000000014</v>
      </c>
      <c r="LU31" s="9">
        <f t="shared" si="193"/>
        <v>1252.4580000000003</v>
      </c>
      <c r="LV31" s="9">
        <f t="shared" si="194"/>
        <v>12.58</v>
      </c>
      <c r="LW31" s="9">
        <f t="shared" si="195"/>
        <v>1887</v>
      </c>
      <c r="LX31" s="9">
        <f t="shared" si="196"/>
        <v>154.46982000000003</v>
      </c>
      <c r="LY31" s="9">
        <f t="shared" si="197"/>
        <v>23170.473000000005</v>
      </c>
      <c r="LZ31" s="9">
        <f t="shared" si="198"/>
        <v>167.04982000000001</v>
      </c>
      <c r="MA31" s="9">
        <f t="shared" si="199"/>
        <v>25057.473000000002</v>
      </c>
      <c r="MB31" s="9">
        <f t="shared" si="200"/>
        <v>10.200000000000001</v>
      </c>
      <c r="MC31" s="9">
        <f t="shared" si="201"/>
        <v>1530.0000000000002</v>
      </c>
      <c r="MD31" s="9">
        <f t="shared" si="202"/>
        <v>12.41</v>
      </c>
      <c r="ME31" s="9">
        <f t="shared" si="203"/>
        <v>1861.5</v>
      </c>
      <c r="MF31" s="9">
        <f t="shared" si="204"/>
        <v>4.08</v>
      </c>
      <c r="MG31" s="9">
        <f t="shared" si="205"/>
        <v>612</v>
      </c>
      <c r="MH31" s="9">
        <f t="shared" si="206"/>
        <v>125.24580000000002</v>
      </c>
      <c r="MI31" s="9">
        <f t="shared" si="207"/>
        <v>18786.870000000003</v>
      </c>
      <c r="MJ31" s="9">
        <f t="shared" si="208"/>
        <v>152.38239000000002</v>
      </c>
      <c r="MK31" s="9">
        <f t="shared" si="209"/>
        <v>22857.358500000002</v>
      </c>
      <c r="ML31" s="9">
        <f t="shared" si="210"/>
        <v>50.098320000000008</v>
      </c>
      <c r="MM31" s="9">
        <f t="shared" si="211"/>
        <v>7514.7480000000014</v>
      </c>
      <c r="MN31" s="9">
        <f t="shared" si="212"/>
        <v>26.520000000000003</v>
      </c>
      <c r="MO31" s="9">
        <f t="shared" si="213"/>
        <v>3978.0000000000005</v>
      </c>
      <c r="MP31" s="9">
        <f t="shared" si="214"/>
        <v>325.63908000000004</v>
      </c>
      <c r="MQ31" s="9">
        <f t="shared" si="215"/>
        <v>48845.862000000008</v>
      </c>
      <c r="MR31" s="9">
        <f t="shared" si="216"/>
        <v>352.15908000000002</v>
      </c>
      <c r="MS31" s="9">
        <f t="shared" si="320"/>
        <v>52823.862000000008</v>
      </c>
      <c r="MT31" s="9">
        <f t="shared" si="217"/>
        <v>7.3100000000000005</v>
      </c>
      <c r="MU31" s="9">
        <f t="shared" si="218"/>
        <v>1096.5</v>
      </c>
      <c r="MV31" s="9">
        <f t="shared" si="219"/>
        <v>6.8000000000000007</v>
      </c>
      <c r="MW31" s="9">
        <f t="shared" si="220"/>
        <v>1020.0000000000001</v>
      </c>
      <c r="MX31" s="9">
        <f t="shared" si="221"/>
        <v>2.5500000000000003</v>
      </c>
      <c r="MY31" s="9">
        <f t="shared" si="222"/>
        <v>382.50000000000006</v>
      </c>
      <c r="MZ31" s="9">
        <f t="shared" si="223"/>
        <v>89.759490000000014</v>
      </c>
      <c r="NA31" s="9">
        <f t="shared" si="224"/>
        <v>13463.923500000003</v>
      </c>
      <c r="NB31" s="9">
        <f t="shared" si="225"/>
        <v>83.497200000000021</v>
      </c>
      <c r="NC31" s="9">
        <f t="shared" si="226"/>
        <v>12524.580000000004</v>
      </c>
      <c r="ND31" s="9">
        <f t="shared" si="227"/>
        <v>31.311450000000004</v>
      </c>
      <c r="NE31" s="9">
        <f t="shared" si="228"/>
        <v>4696.7175000000007</v>
      </c>
      <c r="NF31" s="9">
        <f t="shared" si="229"/>
        <v>16.32</v>
      </c>
      <c r="NG31" s="9">
        <f t="shared" si="230"/>
        <v>2448</v>
      </c>
      <c r="NH31" s="9">
        <f t="shared" si="231"/>
        <v>200.39328000000003</v>
      </c>
      <c r="NI31" s="9">
        <f t="shared" si="232"/>
        <v>30058.992000000006</v>
      </c>
      <c r="NJ31" s="9">
        <f t="shared" si="233"/>
        <v>216.71328000000003</v>
      </c>
      <c r="NK31" s="9">
        <f t="shared" si="234"/>
        <v>32506.992000000006</v>
      </c>
      <c r="NL31" s="9">
        <f t="shared" si="235"/>
        <v>7.48</v>
      </c>
      <c r="NM31" s="9">
        <f t="shared" si="236"/>
        <v>1122</v>
      </c>
      <c r="NN31" s="9">
        <f t="shared" si="237"/>
        <v>8.16</v>
      </c>
      <c r="NO31" s="9">
        <f t="shared" si="238"/>
        <v>1224</v>
      </c>
      <c r="NP31" s="9">
        <f t="shared" si="239"/>
        <v>3.74</v>
      </c>
      <c r="NQ31" s="9">
        <f t="shared" si="240"/>
        <v>561</v>
      </c>
      <c r="NR31" s="9">
        <f t="shared" si="241"/>
        <v>91.846920000000011</v>
      </c>
      <c r="NS31" s="9">
        <f t="shared" si="242"/>
        <v>13777.038000000002</v>
      </c>
      <c r="NT31" s="9">
        <f t="shared" si="243"/>
        <v>100.19664000000002</v>
      </c>
      <c r="NU31" s="9">
        <f t="shared" si="244"/>
        <v>15029.496000000003</v>
      </c>
      <c r="NV31" s="9">
        <f t="shared" si="245"/>
        <v>45.923460000000006</v>
      </c>
      <c r="NW31" s="9">
        <f t="shared" si="246"/>
        <v>6888.5190000000011</v>
      </c>
      <c r="NX31" s="9">
        <f t="shared" si="247"/>
        <v>19.040000000000003</v>
      </c>
      <c r="NY31" s="9">
        <f t="shared" si="248"/>
        <v>2856.0000000000005</v>
      </c>
      <c r="NZ31" s="9">
        <f t="shared" si="249"/>
        <v>233.79216000000002</v>
      </c>
      <c r="OA31" s="9">
        <f t="shared" si="250"/>
        <v>35068.824000000001</v>
      </c>
      <c r="OB31" s="9">
        <f t="shared" si="251"/>
        <v>252.83216000000004</v>
      </c>
      <c r="OC31" s="9">
        <f t="shared" si="321"/>
        <v>37924.824000000001</v>
      </c>
      <c r="OD31" s="9">
        <f t="shared" si="252"/>
        <v>2.3800000000000003</v>
      </c>
      <c r="OE31" s="9">
        <f t="shared" si="253"/>
        <v>357.00000000000006</v>
      </c>
      <c r="OF31" s="9">
        <f t="shared" si="254"/>
        <v>2.04</v>
      </c>
      <c r="OG31" s="9">
        <f t="shared" si="255"/>
        <v>306</v>
      </c>
      <c r="OH31" s="9">
        <f t="shared" si="256"/>
        <v>1.02</v>
      </c>
      <c r="OI31" s="9">
        <f t="shared" si="257"/>
        <v>153</v>
      </c>
      <c r="OJ31" s="9">
        <f t="shared" si="258"/>
        <v>29.224020000000003</v>
      </c>
      <c r="OK31" s="9">
        <f t="shared" si="259"/>
        <v>4383.6030000000001</v>
      </c>
      <c r="OL31" s="9">
        <f t="shared" si="260"/>
        <v>25.049160000000004</v>
      </c>
      <c r="OM31" s="9">
        <f t="shared" si="261"/>
        <v>3757.3740000000007</v>
      </c>
      <c r="ON31" s="9">
        <f t="shared" si="262"/>
        <v>12.524580000000002</v>
      </c>
      <c r="OO31" s="9">
        <f t="shared" si="263"/>
        <v>1878.6870000000004</v>
      </c>
      <c r="OP31" s="9">
        <f t="shared" si="264"/>
        <v>5.44</v>
      </c>
      <c r="OQ31" s="9">
        <f t="shared" si="265"/>
        <v>816.00000000000011</v>
      </c>
      <c r="OR31" s="9">
        <f t="shared" si="266"/>
        <v>66.797760000000011</v>
      </c>
      <c r="OS31" s="9">
        <f t="shared" si="267"/>
        <v>10019.664000000002</v>
      </c>
      <c r="OT31" s="9">
        <f t="shared" si="322"/>
        <v>72.237760000000009</v>
      </c>
      <c r="OU31" s="9">
        <f t="shared" si="268"/>
        <v>10835.664000000001</v>
      </c>
      <c r="OV31" s="9">
        <f t="shared" si="269"/>
        <v>7.82</v>
      </c>
      <c r="OW31" s="9">
        <f t="shared" si="270"/>
        <v>1173</v>
      </c>
      <c r="OX31" s="9">
        <f t="shared" si="271"/>
        <v>4.7600000000000007</v>
      </c>
      <c r="OY31" s="9">
        <f t="shared" si="272"/>
        <v>714.00000000000011</v>
      </c>
      <c r="OZ31" s="9">
        <f t="shared" si="273"/>
        <v>6.12</v>
      </c>
      <c r="PA31" s="9">
        <f t="shared" si="274"/>
        <v>918</v>
      </c>
      <c r="PB31" s="9">
        <f t="shared" si="275"/>
        <v>96.021780000000021</v>
      </c>
      <c r="PC31" s="9">
        <f t="shared" si="276"/>
        <v>14403.267000000003</v>
      </c>
      <c r="PD31" s="9">
        <f t="shared" si="277"/>
        <v>58.448040000000006</v>
      </c>
      <c r="PE31" s="9">
        <f t="shared" si="278"/>
        <v>8767.2060000000001</v>
      </c>
      <c r="PF31" s="9">
        <f t="shared" si="279"/>
        <v>75.147480000000016</v>
      </c>
      <c r="PG31" s="9">
        <f t="shared" si="280"/>
        <v>11272.122000000003</v>
      </c>
      <c r="PH31" s="9">
        <f t="shared" si="281"/>
        <v>18.53</v>
      </c>
      <c r="PI31" s="9">
        <f t="shared" si="282"/>
        <v>2779.5</v>
      </c>
      <c r="PJ31" s="9">
        <f t="shared" si="283"/>
        <v>227.52987000000005</v>
      </c>
      <c r="PK31" s="9">
        <f t="shared" si="284"/>
        <v>34129.480500000005</v>
      </c>
      <c r="PL31" s="9">
        <f t="shared" si="285"/>
        <v>246.05987000000002</v>
      </c>
      <c r="PM31" s="9">
        <f t="shared" si="323"/>
        <v>36908.980500000005</v>
      </c>
      <c r="PN31" s="9">
        <f t="shared" si="286"/>
        <v>2.21</v>
      </c>
      <c r="PO31" s="9">
        <f t="shared" si="287"/>
        <v>331.5</v>
      </c>
      <c r="PP31" s="9">
        <f t="shared" si="288"/>
        <v>2.21</v>
      </c>
      <c r="PQ31" s="9">
        <f t="shared" si="289"/>
        <v>331.5</v>
      </c>
      <c r="PR31" s="9">
        <f t="shared" si="290"/>
        <v>1.02</v>
      </c>
      <c r="PS31" s="9">
        <f t="shared" si="291"/>
        <v>153</v>
      </c>
      <c r="PT31" s="9">
        <f t="shared" si="292"/>
        <v>27.136590000000005</v>
      </c>
      <c r="PU31" s="9">
        <f t="shared" si="293"/>
        <v>4070.4885000000008</v>
      </c>
      <c r="PV31" s="9">
        <f t="shared" si="294"/>
        <v>27.136590000000005</v>
      </c>
      <c r="PW31" s="9">
        <f t="shared" si="295"/>
        <v>4070.4885000000008</v>
      </c>
      <c r="PX31" s="9">
        <f t="shared" si="296"/>
        <v>12.524580000000002</v>
      </c>
      <c r="PY31" s="9">
        <f t="shared" si="297"/>
        <v>1878.6870000000004</v>
      </c>
      <c r="PZ31" s="9">
        <f t="shared" si="298"/>
        <v>5.44</v>
      </c>
      <c r="QA31" s="9">
        <f t="shared" si="299"/>
        <v>816.00000000000011</v>
      </c>
      <c r="QB31" s="9">
        <f t="shared" si="300"/>
        <v>66.797760000000011</v>
      </c>
      <c r="QC31" s="9">
        <f t="shared" si="301"/>
        <v>10019.664000000002</v>
      </c>
      <c r="QD31" s="9">
        <f t="shared" si="302"/>
        <v>72.237760000000009</v>
      </c>
      <c r="QE31" s="9">
        <f t="shared" si="324"/>
        <v>10835.664000000002</v>
      </c>
      <c r="QF31" s="9">
        <f t="shared" si="303"/>
        <v>12.07</v>
      </c>
      <c r="QG31" s="9">
        <f t="shared" si="304"/>
        <v>1810.5</v>
      </c>
      <c r="QH31" s="9">
        <f t="shared" si="305"/>
        <v>148.20753000000002</v>
      </c>
      <c r="QI31" s="9">
        <f t="shared" si="306"/>
        <v>22231.129500000003</v>
      </c>
      <c r="QJ31" s="9">
        <f t="shared" si="307"/>
        <v>160.27753000000001</v>
      </c>
      <c r="QK31" s="9">
        <f t="shared" si="308"/>
        <v>24041.629500000003</v>
      </c>
      <c r="QL31" s="24">
        <f t="shared" si="309"/>
        <v>2817.2726399999997</v>
      </c>
      <c r="QM31" s="24">
        <f t="shared" si="310"/>
        <v>401258.18250000005</v>
      </c>
    </row>
    <row r="32" spans="1:455" s="5" customFormat="1" ht="18.75" customHeight="1" x14ac:dyDescent="0.25">
      <c r="A32" s="8" t="s">
        <v>6</v>
      </c>
      <c r="B32" s="3" t="s">
        <v>3</v>
      </c>
      <c r="C32" s="9">
        <v>1200</v>
      </c>
      <c r="D32" s="9">
        <v>5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>
        <v>8</v>
      </c>
      <c r="P32" s="9"/>
      <c r="Q32" s="9"/>
      <c r="R32" s="9"/>
      <c r="S32" s="9"/>
      <c r="T32" s="9"/>
      <c r="U32" s="9"/>
      <c r="V32" s="9"/>
      <c r="W32" s="9">
        <v>6.8</v>
      </c>
      <c r="X32" s="9"/>
      <c r="Y32" s="9"/>
      <c r="Z32" s="9"/>
      <c r="AA32" s="9"/>
      <c r="AB32" s="9">
        <v>4</v>
      </c>
      <c r="AC32" s="9"/>
      <c r="AD32" s="9"/>
      <c r="AE32" s="9"/>
      <c r="AF32" s="9"/>
      <c r="AG32" s="9"/>
      <c r="AH32" s="9"/>
      <c r="AI32" s="9"/>
      <c r="AJ32" s="9">
        <v>4</v>
      </c>
      <c r="AK32" s="9"/>
      <c r="AL32" s="9"/>
      <c r="AM32" s="9"/>
      <c r="AN32" s="9"/>
      <c r="AO32" s="9"/>
      <c r="AP32" s="9">
        <v>5</v>
      </c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>
        <v>6.8</v>
      </c>
      <c r="BB32" s="9"/>
      <c r="BC32" s="9"/>
      <c r="BD32" s="9"/>
      <c r="BE32" s="9"/>
      <c r="BF32" s="9"/>
      <c r="BG32" s="9"/>
      <c r="BH32" s="9">
        <v>6.8</v>
      </c>
      <c r="BI32" s="9">
        <v>6.3</v>
      </c>
      <c r="BJ32" s="9"/>
      <c r="BK32" s="9"/>
      <c r="BL32" s="9"/>
      <c r="BM32" s="9">
        <v>5</v>
      </c>
      <c r="BN32" s="9"/>
      <c r="BO32" s="9"/>
      <c r="BP32" s="9"/>
      <c r="BQ32" s="9"/>
      <c r="BR32" s="9"/>
      <c r="BS32" s="9"/>
      <c r="BT32" s="9"/>
      <c r="BU32" s="9">
        <v>6.8</v>
      </c>
      <c r="BV32" s="9">
        <v>1.46</v>
      </c>
      <c r="BW32" s="9"/>
      <c r="BX32" s="9"/>
      <c r="BY32" s="9"/>
      <c r="BZ32" s="9"/>
      <c r="CA32" s="9">
        <v>3</v>
      </c>
      <c r="CB32" s="9"/>
      <c r="CC32" s="9"/>
      <c r="CD32" s="9"/>
      <c r="CE32" s="9"/>
      <c r="CF32" s="9"/>
      <c r="CG32" s="9"/>
      <c r="CH32" s="9">
        <v>2</v>
      </c>
      <c r="CI32" s="9">
        <v>6.8</v>
      </c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>
        <v>6.8</v>
      </c>
      <c r="CW32" s="9"/>
      <c r="CX32" s="9"/>
      <c r="CY32" s="9"/>
      <c r="CZ32" s="9">
        <v>6.8</v>
      </c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>
        <v>6.8</v>
      </c>
      <c r="DM32" s="9"/>
      <c r="DN32" s="9"/>
      <c r="DO32" s="9"/>
      <c r="DP32" s="9"/>
      <c r="DQ32" s="9"/>
      <c r="DR32" s="9"/>
      <c r="DS32" s="9">
        <v>4</v>
      </c>
      <c r="DT32" s="9">
        <v>6.8</v>
      </c>
      <c r="DU32" s="9"/>
      <c r="DV32" s="9"/>
      <c r="DW32" s="9"/>
      <c r="DX32" s="9"/>
      <c r="DY32" s="9">
        <f t="shared" si="0"/>
        <v>5.0399999999999993E-2</v>
      </c>
      <c r="DZ32" s="9">
        <f t="shared" si="1"/>
        <v>60.47999999999999</v>
      </c>
      <c r="EA32" s="9">
        <f t="shared" si="311"/>
        <v>0.8567999999999999</v>
      </c>
      <c r="EB32" s="9">
        <f t="shared" si="2"/>
        <v>1028.1599999999999</v>
      </c>
      <c r="EC32" s="9">
        <f t="shared" si="3"/>
        <v>5.8559999999999994E-2</v>
      </c>
      <c r="ED32" s="9">
        <f t="shared" si="4"/>
        <v>70.271999999999991</v>
      </c>
      <c r="EE32" s="9">
        <f t="shared" si="312"/>
        <v>0.99551999999999985</v>
      </c>
      <c r="EF32" s="9">
        <f t="shared" si="5"/>
        <v>1194.6239999999998</v>
      </c>
      <c r="EG32" s="9">
        <f t="shared" si="313"/>
        <v>0.10895999999999996</v>
      </c>
      <c r="EH32" s="9">
        <f t="shared" si="314"/>
        <v>130.75199999999995</v>
      </c>
      <c r="EI32" s="8" t="s">
        <v>6</v>
      </c>
      <c r="EJ32" s="9">
        <f t="shared" si="6"/>
        <v>1.8523199999999993</v>
      </c>
      <c r="EK32" s="9">
        <f t="shared" si="7"/>
        <v>2222.7839999999992</v>
      </c>
      <c r="EL32" s="9">
        <f t="shared" si="315"/>
        <v>30.844799999999996</v>
      </c>
      <c r="EM32" s="9">
        <f t="shared" si="316"/>
        <v>37013.759999999995</v>
      </c>
      <c r="EN32" s="9">
        <f t="shared" si="317"/>
        <v>41.126399999999997</v>
      </c>
      <c r="EO32" s="9">
        <f t="shared" si="8"/>
        <v>49351.679999999993</v>
      </c>
      <c r="EP32" s="9">
        <f t="shared" si="318"/>
        <v>17.135999999999999</v>
      </c>
      <c r="EQ32" s="9">
        <f t="shared" si="9"/>
        <v>20563.2</v>
      </c>
      <c r="ER32" s="9">
        <f t="shared" si="10"/>
        <v>35.838719999999995</v>
      </c>
      <c r="ES32" s="9">
        <f t="shared" si="11"/>
        <v>43006.463999999993</v>
      </c>
      <c r="ET32" s="9">
        <f t="shared" si="12"/>
        <v>47.784959999999991</v>
      </c>
      <c r="EU32" s="9">
        <f t="shared" si="13"/>
        <v>57341.95199999999</v>
      </c>
      <c r="EV32" s="9">
        <f t="shared" si="14"/>
        <v>19.910399999999996</v>
      </c>
      <c r="EW32" s="9">
        <f t="shared" si="15"/>
        <v>23892.479999999996</v>
      </c>
      <c r="EX32" s="9">
        <f t="shared" si="16"/>
        <v>89.107199999999992</v>
      </c>
      <c r="EY32" s="9">
        <f t="shared" si="17"/>
        <v>106928.63999999998</v>
      </c>
      <c r="EZ32" s="9">
        <f t="shared" si="18"/>
        <v>103.53407999999999</v>
      </c>
      <c r="FA32" s="9">
        <f t="shared" si="19"/>
        <v>124240.89599999999</v>
      </c>
      <c r="FB32" s="9">
        <f t="shared" si="20"/>
        <v>192.64127999999994</v>
      </c>
      <c r="FC32" s="9">
        <f t="shared" si="21"/>
        <v>231169.53599999993</v>
      </c>
      <c r="FD32" s="9">
        <f t="shared" si="22"/>
        <v>3.4271999999999996</v>
      </c>
      <c r="FE32" s="9">
        <f t="shared" si="23"/>
        <v>4112.6399999999994</v>
      </c>
      <c r="FF32" s="9">
        <f t="shared" si="24"/>
        <v>5.1407999999999996</v>
      </c>
      <c r="FG32" s="9">
        <f t="shared" si="25"/>
        <v>6168.9599999999991</v>
      </c>
      <c r="FH32" s="9">
        <f t="shared" si="26"/>
        <v>6.8543999999999992</v>
      </c>
      <c r="FI32" s="9">
        <f t="shared" si="27"/>
        <v>8225.2799999999988</v>
      </c>
      <c r="FJ32" s="9">
        <f t="shared" si="28"/>
        <v>3.9820799999999994</v>
      </c>
      <c r="FK32" s="9">
        <f t="shared" si="29"/>
        <v>4778.4959999999992</v>
      </c>
      <c r="FL32" s="9">
        <f t="shared" si="30"/>
        <v>5.9731199999999989</v>
      </c>
      <c r="FM32" s="9">
        <f t="shared" si="31"/>
        <v>7167.7439999999988</v>
      </c>
      <c r="FN32" s="9">
        <f t="shared" si="32"/>
        <v>7.9641599999999988</v>
      </c>
      <c r="FO32" s="9">
        <f t="shared" si="33"/>
        <v>9556.9919999999984</v>
      </c>
      <c r="FP32" s="9">
        <f t="shared" si="34"/>
        <v>12.851999999999999</v>
      </c>
      <c r="FQ32" s="9">
        <f t="shared" si="35"/>
        <v>15422.399999999998</v>
      </c>
      <c r="FR32" s="9">
        <f t="shared" si="36"/>
        <v>14.932799999999999</v>
      </c>
      <c r="FS32" s="9">
        <f t="shared" si="37"/>
        <v>17919.359999999997</v>
      </c>
      <c r="FT32" s="9">
        <f t="shared" si="38"/>
        <v>27.78479999999999</v>
      </c>
      <c r="FU32" s="9">
        <f t="shared" si="39"/>
        <v>33341.759999999987</v>
      </c>
      <c r="FV32" s="9">
        <f t="shared" si="40"/>
        <v>13.708799999999998</v>
      </c>
      <c r="FW32" s="9">
        <f t="shared" si="41"/>
        <v>16450.559999999998</v>
      </c>
      <c r="FX32" s="9">
        <f t="shared" si="42"/>
        <v>13.708799999999998</v>
      </c>
      <c r="FY32" s="9">
        <f t="shared" si="43"/>
        <v>16450.559999999998</v>
      </c>
      <c r="FZ32" s="9">
        <f t="shared" si="44"/>
        <v>6.8543999999999992</v>
      </c>
      <c r="GA32" s="9">
        <f t="shared" si="45"/>
        <v>8225.2799999999988</v>
      </c>
      <c r="GB32" s="9">
        <f t="shared" si="46"/>
        <v>15.928319999999998</v>
      </c>
      <c r="GC32" s="9">
        <f t="shared" si="47"/>
        <v>19113.983999999997</v>
      </c>
      <c r="GD32" s="9">
        <f t="shared" si="48"/>
        <v>15.928319999999998</v>
      </c>
      <c r="GE32" s="9">
        <f t="shared" si="49"/>
        <v>19113.983999999997</v>
      </c>
      <c r="GF32" s="9">
        <f t="shared" si="50"/>
        <v>7.9641599999999988</v>
      </c>
      <c r="GG32" s="9">
        <f t="shared" si="51"/>
        <v>9556.9919999999984</v>
      </c>
      <c r="GH32" s="9">
        <f t="shared" si="52"/>
        <v>34.271999999999998</v>
      </c>
      <c r="GI32" s="9">
        <f t="shared" si="53"/>
        <v>41126.400000000001</v>
      </c>
      <c r="GJ32" s="130">
        <f t="shared" si="54"/>
        <v>39.820799999999991</v>
      </c>
      <c r="GK32" s="130">
        <f t="shared" si="55"/>
        <v>47784.959999999992</v>
      </c>
      <c r="GL32" s="9">
        <f t="shared" si="56"/>
        <v>74.092799999999968</v>
      </c>
      <c r="GM32" s="9">
        <f t="shared" si="57"/>
        <v>88911.359999999957</v>
      </c>
      <c r="GN32" s="9">
        <f t="shared" si="58"/>
        <v>11.138399999999999</v>
      </c>
      <c r="GO32" s="9">
        <f t="shared" si="59"/>
        <v>13366.079999999998</v>
      </c>
      <c r="GP32" s="9">
        <f t="shared" si="60"/>
        <v>13.708799999999998</v>
      </c>
      <c r="GQ32" s="9">
        <f t="shared" si="61"/>
        <v>16450.559999999998</v>
      </c>
      <c r="GR32" s="9">
        <f t="shared" si="62"/>
        <v>5.9975999999999994</v>
      </c>
      <c r="GS32" s="9">
        <f t="shared" si="63"/>
        <v>7197.119999999999</v>
      </c>
      <c r="GT32" s="9">
        <f t="shared" si="64"/>
        <v>12.941759999999999</v>
      </c>
      <c r="GU32" s="9">
        <f t="shared" si="65"/>
        <v>15530.111999999999</v>
      </c>
      <c r="GV32" s="9">
        <f t="shared" si="66"/>
        <v>15.928319999999998</v>
      </c>
      <c r="GW32" s="9">
        <f t="shared" si="67"/>
        <v>19113.983999999997</v>
      </c>
      <c r="GX32" s="9">
        <f t="shared" si="68"/>
        <v>6.9686399999999988</v>
      </c>
      <c r="GY32" s="9">
        <f t="shared" si="69"/>
        <v>8362.3679999999986</v>
      </c>
      <c r="GZ32" s="9">
        <f t="shared" si="70"/>
        <v>29.987999999999996</v>
      </c>
      <c r="HA32" s="9">
        <f t="shared" si="71"/>
        <v>35985.599999999999</v>
      </c>
      <c r="HB32" s="9">
        <f t="shared" si="72"/>
        <v>34.843199999999996</v>
      </c>
      <c r="HC32" s="9">
        <f t="shared" si="73"/>
        <v>41811.839999999997</v>
      </c>
      <c r="HD32" s="9">
        <f t="shared" si="74"/>
        <v>64.831199999999981</v>
      </c>
      <c r="HE32" s="9">
        <f t="shared" si="75"/>
        <v>77797.439999999973</v>
      </c>
      <c r="HF32" s="9">
        <f t="shared" si="76"/>
        <v>46.267199999999995</v>
      </c>
      <c r="HG32" s="9">
        <f t="shared" si="77"/>
        <v>55520.639999999992</v>
      </c>
      <c r="HH32" s="9">
        <f t="shared" si="78"/>
        <v>27.417599999999997</v>
      </c>
      <c r="HI32" s="9">
        <f t="shared" si="79"/>
        <v>32901.119999999995</v>
      </c>
      <c r="HJ32" s="9">
        <f t="shared" si="80"/>
        <v>19.706399999999999</v>
      </c>
      <c r="HK32" s="9">
        <f t="shared" si="81"/>
        <v>23647.679999999997</v>
      </c>
      <c r="HL32" s="9">
        <f t="shared" si="82"/>
        <v>53.758079999999993</v>
      </c>
      <c r="HM32" s="9">
        <f t="shared" si="83"/>
        <v>64509.695999999989</v>
      </c>
      <c r="HN32" s="9">
        <f t="shared" si="84"/>
        <v>31.856639999999995</v>
      </c>
      <c r="HO32" s="9">
        <f t="shared" si="85"/>
        <v>38227.967999999993</v>
      </c>
      <c r="HP32" s="9">
        <f t="shared" si="86"/>
        <v>22.896959999999996</v>
      </c>
      <c r="HQ32" s="9">
        <f t="shared" si="87"/>
        <v>27476.351999999995</v>
      </c>
      <c r="HR32" s="9">
        <f t="shared" si="88"/>
        <v>92.534399999999991</v>
      </c>
      <c r="HS32" s="9">
        <f t="shared" si="89"/>
        <v>111041.27999999998</v>
      </c>
      <c r="HT32" s="9">
        <f t="shared" si="90"/>
        <v>107.51615999999999</v>
      </c>
      <c r="HU32" s="9">
        <f t="shared" si="91"/>
        <v>129019.39199999998</v>
      </c>
      <c r="HV32" s="9">
        <f t="shared" si="92"/>
        <v>200.05055999999993</v>
      </c>
      <c r="HW32" s="9">
        <f t="shared" si="93"/>
        <v>240060.67199999993</v>
      </c>
      <c r="HX32" s="9">
        <f t="shared" si="325"/>
        <v>9.4247999999999994</v>
      </c>
      <c r="HY32" s="9">
        <f t="shared" si="94"/>
        <v>11309.759999999998</v>
      </c>
      <c r="HZ32" s="9">
        <f t="shared" si="95"/>
        <v>7.7111999999999989</v>
      </c>
      <c r="IA32" s="9">
        <f t="shared" si="96"/>
        <v>9253.4399999999987</v>
      </c>
      <c r="IB32" s="9">
        <f t="shared" si="97"/>
        <v>6.8543999999999992</v>
      </c>
      <c r="IC32" s="9">
        <f t="shared" si="98"/>
        <v>8225.2799999999988</v>
      </c>
      <c r="ID32" s="9">
        <f t="shared" si="99"/>
        <v>10.950719999999999</v>
      </c>
      <c r="IE32" s="9">
        <f t="shared" si="100"/>
        <v>13140.863999999998</v>
      </c>
      <c r="IF32" s="9">
        <f t="shared" si="101"/>
        <v>8.9596799999999988</v>
      </c>
      <c r="IG32" s="9">
        <f t="shared" si="102"/>
        <v>10751.615999999998</v>
      </c>
      <c r="IH32" s="9">
        <f t="shared" si="103"/>
        <v>7.9641599999999988</v>
      </c>
      <c r="II32" s="9">
        <f t="shared" si="104"/>
        <v>9556.9919999999984</v>
      </c>
      <c r="IJ32" s="9">
        <f t="shared" si="105"/>
        <v>23.133599999999998</v>
      </c>
      <c r="IK32" s="9">
        <f t="shared" si="106"/>
        <v>27760.319999999996</v>
      </c>
      <c r="IL32" s="9">
        <f t="shared" si="107"/>
        <v>26.879039999999996</v>
      </c>
      <c r="IM32" s="9">
        <f t="shared" si="108"/>
        <v>32254.847999999994</v>
      </c>
      <c r="IN32" s="9">
        <f t="shared" si="109"/>
        <v>50.012639999999983</v>
      </c>
      <c r="IO32" s="9">
        <f t="shared" si="110"/>
        <v>60015.167999999983</v>
      </c>
      <c r="IP32" s="9">
        <f t="shared" si="111"/>
        <v>23.133599999999998</v>
      </c>
      <c r="IQ32" s="9">
        <f t="shared" si="112"/>
        <v>27760.319999999996</v>
      </c>
      <c r="IR32" s="9">
        <f t="shared" si="113"/>
        <v>18.849599999999999</v>
      </c>
      <c r="IS32" s="9">
        <f t="shared" si="114"/>
        <v>22619.519999999997</v>
      </c>
      <c r="IT32" s="9">
        <f t="shared" si="115"/>
        <v>12.851999999999999</v>
      </c>
      <c r="IU32" s="9">
        <f t="shared" si="116"/>
        <v>15422.399999999998</v>
      </c>
      <c r="IV32" s="9">
        <f t="shared" si="117"/>
        <v>26.879039999999996</v>
      </c>
      <c r="IW32" s="9">
        <f t="shared" si="118"/>
        <v>32254.847999999994</v>
      </c>
      <c r="IX32" s="9">
        <f t="shared" si="119"/>
        <v>21.901439999999997</v>
      </c>
      <c r="IY32" s="9">
        <f t="shared" si="120"/>
        <v>26281.727999999996</v>
      </c>
      <c r="IZ32" s="9">
        <f t="shared" si="121"/>
        <v>14.932799999999999</v>
      </c>
      <c r="JA32" s="9">
        <f t="shared" si="122"/>
        <v>17919.359999999997</v>
      </c>
      <c r="JB32" s="9">
        <f t="shared" si="123"/>
        <v>53.978399999999993</v>
      </c>
      <c r="JC32" s="9">
        <f t="shared" si="124"/>
        <v>64774.079999999994</v>
      </c>
      <c r="JD32" s="9">
        <f t="shared" si="125"/>
        <v>62.717759999999991</v>
      </c>
      <c r="JE32" s="9">
        <f t="shared" si="126"/>
        <v>75261.311999999991</v>
      </c>
      <c r="JF32" s="9">
        <f t="shared" si="127"/>
        <v>116.69615999999995</v>
      </c>
      <c r="JG32" s="9">
        <f t="shared" si="128"/>
        <v>140035.39199999993</v>
      </c>
      <c r="JH32" s="9">
        <f t="shared" si="129"/>
        <v>21.419999999999998</v>
      </c>
      <c r="JI32" s="9">
        <f t="shared" si="130"/>
        <v>25703.999999999996</v>
      </c>
      <c r="JJ32" s="9">
        <f t="shared" si="131"/>
        <v>20.563199999999998</v>
      </c>
      <c r="JK32" s="9">
        <f t="shared" si="132"/>
        <v>24675.839999999997</v>
      </c>
      <c r="JL32" s="9">
        <f t="shared" si="133"/>
        <v>6.8543999999999992</v>
      </c>
      <c r="JM32" s="9">
        <f t="shared" si="134"/>
        <v>8225.2799999999988</v>
      </c>
      <c r="JN32" s="9">
        <f t="shared" si="135"/>
        <v>21.419999999999998</v>
      </c>
      <c r="JO32" s="9">
        <f t="shared" si="136"/>
        <v>25703.999999999996</v>
      </c>
      <c r="JP32" s="9">
        <f t="shared" si="137"/>
        <v>23.892479999999995</v>
      </c>
      <c r="JQ32" s="9">
        <f t="shared" si="138"/>
        <v>28670.975999999995</v>
      </c>
      <c r="JR32" s="9">
        <f t="shared" si="139"/>
        <v>7.9641599999999988</v>
      </c>
      <c r="JS32" s="9">
        <f t="shared" si="140"/>
        <v>9556.9919999999984</v>
      </c>
      <c r="JT32" s="9">
        <f t="shared" si="141"/>
        <v>47.980799999999995</v>
      </c>
      <c r="JU32" s="9">
        <f t="shared" si="142"/>
        <v>57576.959999999992</v>
      </c>
      <c r="JV32" s="9">
        <f t="shared" si="143"/>
        <v>55.749119999999991</v>
      </c>
      <c r="JW32" s="9">
        <f t="shared" si="144"/>
        <v>66898.943999999989</v>
      </c>
      <c r="JX32" s="9">
        <f t="shared" si="145"/>
        <v>103.72991999999996</v>
      </c>
      <c r="JY32" s="9">
        <f t="shared" si="146"/>
        <v>124475.90399999995</v>
      </c>
      <c r="JZ32" s="9">
        <f t="shared" si="147"/>
        <v>11.138399999999999</v>
      </c>
      <c r="KA32" s="9">
        <f t="shared" si="148"/>
        <v>13366.079999999998</v>
      </c>
      <c r="KB32" s="9">
        <f t="shared" si="149"/>
        <v>6.8543999999999992</v>
      </c>
      <c r="KC32" s="9">
        <f t="shared" si="150"/>
        <v>8225.2799999999988</v>
      </c>
      <c r="KD32" s="9">
        <f t="shared" si="151"/>
        <v>4.2839999999999998</v>
      </c>
      <c r="KE32" s="9">
        <f t="shared" si="152"/>
        <v>5140.8</v>
      </c>
      <c r="KF32" s="9">
        <f t="shared" si="153"/>
        <v>12.941759999999999</v>
      </c>
      <c r="KG32" s="9">
        <f t="shared" si="154"/>
        <v>15530.111999999999</v>
      </c>
      <c r="KH32" s="9">
        <f t="shared" si="155"/>
        <v>7.9641599999999988</v>
      </c>
      <c r="KI32" s="9">
        <f t="shared" si="156"/>
        <v>9556.9919999999984</v>
      </c>
      <c r="KJ32" s="9">
        <f t="shared" si="157"/>
        <v>4.9775999999999989</v>
      </c>
      <c r="KK32" s="9">
        <f t="shared" si="158"/>
        <v>5973.119999999999</v>
      </c>
      <c r="KL32" s="9">
        <f t="shared" si="159"/>
        <v>22.276799999999998</v>
      </c>
      <c r="KM32" s="9">
        <f t="shared" si="160"/>
        <v>26732.159999999996</v>
      </c>
      <c r="KN32" s="9">
        <f t="shared" si="161"/>
        <v>25.883519999999997</v>
      </c>
      <c r="KO32" s="9">
        <f t="shared" si="162"/>
        <v>31060.223999999998</v>
      </c>
      <c r="KP32" s="9">
        <f t="shared" si="163"/>
        <v>48.160319999999984</v>
      </c>
      <c r="KQ32" s="9">
        <f t="shared" si="164"/>
        <v>57792.383999999984</v>
      </c>
      <c r="KR32" s="9">
        <f t="shared" si="165"/>
        <v>8.5679999999999996</v>
      </c>
      <c r="KS32" s="9">
        <f t="shared" si="166"/>
        <v>10281.6</v>
      </c>
      <c r="KT32" s="9">
        <f t="shared" si="167"/>
        <v>11.995199999999999</v>
      </c>
      <c r="KU32" s="9">
        <f t="shared" si="168"/>
        <v>14394.239999999998</v>
      </c>
      <c r="KV32" s="9">
        <f t="shared" si="169"/>
        <v>5.1407999999999996</v>
      </c>
      <c r="KW32" s="9">
        <f t="shared" si="170"/>
        <v>6168.9599999999991</v>
      </c>
      <c r="KX32" s="9">
        <f t="shared" si="171"/>
        <v>9.9551999999999978</v>
      </c>
      <c r="KY32" s="9">
        <f t="shared" si="172"/>
        <v>11946.239999999998</v>
      </c>
      <c r="KZ32" s="9">
        <f t="shared" si="173"/>
        <v>13.937279999999998</v>
      </c>
      <c r="LA32" s="9">
        <f t="shared" si="174"/>
        <v>16724.735999999997</v>
      </c>
      <c r="LB32" s="9">
        <f t="shared" si="175"/>
        <v>5.9731199999999989</v>
      </c>
      <c r="LC32" s="9">
        <f t="shared" si="176"/>
        <v>7167.7439999999988</v>
      </c>
      <c r="LD32" s="9">
        <f t="shared" si="177"/>
        <v>24.847199999999997</v>
      </c>
      <c r="LE32" s="9">
        <f t="shared" si="178"/>
        <v>29816.639999999996</v>
      </c>
      <c r="LF32" s="9">
        <f t="shared" si="179"/>
        <v>28.870079999999994</v>
      </c>
      <c r="LG32" s="9">
        <f t="shared" si="180"/>
        <v>34644.09599999999</v>
      </c>
      <c r="LH32" s="9">
        <f t="shared" si="181"/>
        <v>53.717279999999981</v>
      </c>
      <c r="LI32" s="9">
        <f t="shared" si="319"/>
        <v>64460.73599999999</v>
      </c>
      <c r="LJ32" s="9">
        <f t="shared" si="182"/>
        <v>23.990399999999998</v>
      </c>
      <c r="LK32" s="9">
        <f t="shared" si="183"/>
        <v>28788.479999999996</v>
      </c>
      <c r="LL32" s="9">
        <f t="shared" si="184"/>
        <v>35.985599999999998</v>
      </c>
      <c r="LM32" s="9">
        <f t="shared" si="185"/>
        <v>43182.720000000001</v>
      </c>
      <c r="LN32" s="9">
        <f t="shared" si="186"/>
        <v>3.4271999999999996</v>
      </c>
      <c r="LO32" s="9">
        <f t="shared" si="187"/>
        <v>4112.6399999999994</v>
      </c>
      <c r="LP32" s="9">
        <f t="shared" si="188"/>
        <v>27.874559999999995</v>
      </c>
      <c r="LQ32" s="9">
        <f t="shared" si="189"/>
        <v>33449.471999999994</v>
      </c>
      <c r="LR32" s="9">
        <f t="shared" si="190"/>
        <v>41.811839999999997</v>
      </c>
      <c r="LS32" s="9">
        <f t="shared" si="191"/>
        <v>50174.207999999999</v>
      </c>
      <c r="LT32" s="9">
        <f t="shared" si="192"/>
        <v>3.9820799999999994</v>
      </c>
      <c r="LU32" s="9">
        <f t="shared" si="193"/>
        <v>4778.4959999999992</v>
      </c>
      <c r="LV32" s="9">
        <f t="shared" si="194"/>
        <v>63.403199999999991</v>
      </c>
      <c r="LW32" s="9">
        <f t="shared" si="195"/>
        <v>76083.839999999997</v>
      </c>
      <c r="LX32" s="9">
        <f t="shared" si="196"/>
        <v>73.668479999999988</v>
      </c>
      <c r="LY32" s="9">
        <f t="shared" si="197"/>
        <v>88402.175999999992</v>
      </c>
      <c r="LZ32" s="9">
        <f t="shared" si="198"/>
        <v>137.07167999999996</v>
      </c>
      <c r="MA32" s="9">
        <f t="shared" si="199"/>
        <v>164486.01599999995</v>
      </c>
      <c r="MB32" s="9">
        <f t="shared" si="200"/>
        <v>51.407999999999994</v>
      </c>
      <c r="MC32" s="9">
        <f t="shared" si="201"/>
        <v>61689.599999999991</v>
      </c>
      <c r="MD32" s="9">
        <f t="shared" si="202"/>
        <v>62.546399999999991</v>
      </c>
      <c r="ME32" s="9">
        <f t="shared" si="203"/>
        <v>75055.679999999993</v>
      </c>
      <c r="MF32" s="9">
        <f t="shared" si="204"/>
        <v>20.563199999999998</v>
      </c>
      <c r="MG32" s="9">
        <f t="shared" si="205"/>
        <v>24675.839999999997</v>
      </c>
      <c r="MH32" s="9">
        <f t="shared" si="206"/>
        <v>59.731199999999994</v>
      </c>
      <c r="MI32" s="9">
        <f t="shared" si="207"/>
        <v>71677.439999999988</v>
      </c>
      <c r="MJ32" s="9">
        <f t="shared" si="208"/>
        <v>72.672959999999989</v>
      </c>
      <c r="MK32" s="9">
        <f t="shared" si="209"/>
        <v>87207.551999999981</v>
      </c>
      <c r="ML32" s="9">
        <f t="shared" si="210"/>
        <v>23.892479999999995</v>
      </c>
      <c r="MM32" s="9">
        <f t="shared" si="211"/>
        <v>28670.975999999995</v>
      </c>
      <c r="MN32" s="9">
        <f t="shared" si="212"/>
        <v>133.66079999999999</v>
      </c>
      <c r="MO32" s="9">
        <f t="shared" si="213"/>
        <v>160392.95999999999</v>
      </c>
      <c r="MP32" s="9">
        <f t="shared" si="214"/>
        <v>155.30111999999997</v>
      </c>
      <c r="MQ32" s="9">
        <f t="shared" si="215"/>
        <v>186361.34399999995</v>
      </c>
      <c r="MR32" s="9">
        <f t="shared" si="216"/>
        <v>288.96191999999991</v>
      </c>
      <c r="MS32" s="9">
        <f t="shared" si="320"/>
        <v>346754.30399999995</v>
      </c>
      <c r="MT32" s="9">
        <f t="shared" si="217"/>
        <v>36.842399999999998</v>
      </c>
      <c r="MU32" s="9">
        <f t="shared" si="218"/>
        <v>44210.879999999997</v>
      </c>
      <c r="MV32" s="9">
        <f t="shared" si="219"/>
        <v>34.271999999999998</v>
      </c>
      <c r="MW32" s="9">
        <f t="shared" si="220"/>
        <v>41126.400000000001</v>
      </c>
      <c r="MX32" s="9">
        <f t="shared" si="221"/>
        <v>12.851999999999999</v>
      </c>
      <c r="MY32" s="9">
        <f t="shared" si="222"/>
        <v>15422.399999999998</v>
      </c>
      <c r="MZ32" s="9">
        <f t="shared" si="223"/>
        <v>42.807359999999996</v>
      </c>
      <c r="NA32" s="9">
        <f t="shared" si="224"/>
        <v>51368.831999999995</v>
      </c>
      <c r="NB32" s="9">
        <f t="shared" si="225"/>
        <v>39.820799999999991</v>
      </c>
      <c r="NC32" s="9">
        <f t="shared" si="226"/>
        <v>47784.959999999992</v>
      </c>
      <c r="ND32" s="9">
        <f t="shared" si="227"/>
        <v>14.932799999999999</v>
      </c>
      <c r="NE32" s="9">
        <f t="shared" si="228"/>
        <v>17919.359999999997</v>
      </c>
      <c r="NF32" s="9">
        <f t="shared" si="229"/>
        <v>82.252799999999993</v>
      </c>
      <c r="NG32" s="9">
        <f t="shared" si="230"/>
        <v>98703.359999999986</v>
      </c>
      <c r="NH32" s="9">
        <f t="shared" si="231"/>
        <v>95.569919999999982</v>
      </c>
      <c r="NI32" s="9">
        <f t="shared" si="232"/>
        <v>114683.90399999998</v>
      </c>
      <c r="NJ32" s="9">
        <f t="shared" si="233"/>
        <v>177.82271999999995</v>
      </c>
      <c r="NK32" s="9">
        <f t="shared" si="234"/>
        <v>213387.26399999994</v>
      </c>
      <c r="NL32" s="9">
        <f t="shared" si="235"/>
        <v>37.699199999999998</v>
      </c>
      <c r="NM32" s="9">
        <f t="shared" si="236"/>
        <v>45239.039999999994</v>
      </c>
      <c r="NN32" s="9">
        <f t="shared" si="237"/>
        <v>41.126399999999997</v>
      </c>
      <c r="NO32" s="9">
        <f t="shared" si="238"/>
        <v>49351.679999999993</v>
      </c>
      <c r="NP32" s="9">
        <f t="shared" si="239"/>
        <v>18.849599999999999</v>
      </c>
      <c r="NQ32" s="9">
        <f t="shared" si="240"/>
        <v>22619.519999999997</v>
      </c>
      <c r="NR32" s="9">
        <f t="shared" si="241"/>
        <v>43.802879999999995</v>
      </c>
      <c r="NS32" s="9">
        <f t="shared" si="242"/>
        <v>52563.455999999991</v>
      </c>
      <c r="NT32" s="9">
        <f t="shared" si="243"/>
        <v>47.784959999999991</v>
      </c>
      <c r="NU32" s="9">
        <f t="shared" si="244"/>
        <v>57341.95199999999</v>
      </c>
      <c r="NV32" s="9">
        <f t="shared" si="245"/>
        <v>21.901439999999997</v>
      </c>
      <c r="NW32" s="9">
        <f t="shared" si="246"/>
        <v>26281.727999999996</v>
      </c>
      <c r="NX32" s="9">
        <f t="shared" si="247"/>
        <v>95.96159999999999</v>
      </c>
      <c r="NY32" s="9">
        <f t="shared" si="248"/>
        <v>115153.91999999998</v>
      </c>
      <c r="NZ32" s="9">
        <f t="shared" si="249"/>
        <v>111.49823999999998</v>
      </c>
      <c r="OA32" s="9">
        <f t="shared" si="250"/>
        <v>133797.88799999998</v>
      </c>
      <c r="OB32" s="9">
        <f t="shared" si="251"/>
        <v>207.45983999999993</v>
      </c>
      <c r="OC32" s="9">
        <f t="shared" si="321"/>
        <v>248951.80799999996</v>
      </c>
      <c r="OD32" s="9">
        <f t="shared" si="252"/>
        <v>11.995199999999999</v>
      </c>
      <c r="OE32" s="9">
        <f t="shared" si="253"/>
        <v>14394.239999999998</v>
      </c>
      <c r="OF32" s="9">
        <f t="shared" si="254"/>
        <v>10.281599999999999</v>
      </c>
      <c r="OG32" s="9">
        <f t="shared" si="255"/>
        <v>12337.919999999998</v>
      </c>
      <c r="OH32" s="9">
        <f t="shared" si="256"/>
        <v>5.1407999999999996</v>
      </c>
      <c r="OI32" s="9">
        <f t="shared" si="257"/>
        <v>6168.9599999999991</v>
      </c>
      <c r="OJ32" s="9">
        <f t="shared" si="258"/>
        <v>13.937279999999998</v>
      </c>
      <c r="OK32" s="9">
        <f t="shared" si="259"/>
        <v>16724.735999999997</v>
      </c>
      <c r="OL32" s="9">
        <f t="shared" si="260"/>
        <v>11.946239999999998</v>
      </c>
      <c r="OM32" s="9">
        <f t="shared" si="261"/>
        <v>14335.487999999998</v>
      </c>
      <c r="ON32" s="9">
        <f t="shared" si="262"/>
        <v>5.9731199999999989</v>
      </c>
      <c r="OO32" s="9">
        <f t="shared" si="263"/>
        <v>7167.7439999999988</v>
      </c>
      <c r="OP32" s="9">
        <f t="shared" si="264"/>
        <v>27.417599999999997</v>
      </c>
      <c r="OQ32" s="9">
        <f t="shared" si="265"/>
        <v>32901.119999999995</v>
      </c>
      <c r="OR32" s="9">
        <f t="shared" si="266"/>
        <v>31.856639999999995</v>
      </c>
      <c r="OS32" s="9">
        <f t="shared" si="267"/>
        <v>38227.967999999993</v>
      </c>
      <c r="OT32" s="9">
        <f t="shared" si="322"/>
        <v>59.274239999999992</v>
      </c>
      <c r="OU32" s="9">
        <f t="shared" si="268"/>
        <v>71129.087999999989</v>
      </c>
      <c r="OV32" s="9">
        <f t="shared" si="269"/>
        <v>39.412799999999997</v>
      </c>
      <c r="OW32" s="9">
        <f t="shared" si="270"/>
        <v>47295.359999999993</v>
      </c>
      <c r="OX32" s="9">
        <f t="shared" si="271"/>
        <v>23.990399999999998</v>
      </c>
      <c r="OY32" s="9">
        <f t="shared" si="272"/>
        <v>28788.479999999996</v>
      </c>
      <c r="OZ32" s="9">
        <f t="shared" si="273"/>
        <v>30.844799999999996</v>
      </c>
      <c r="PA32" s="9">
        <f t="shared" si="274"/>
        <v>37013.759999999995</v>
      </c>
      <c r="PB32" s="9">
        <f t="shared" si="275"/>
        <v>45.793919999999993</v>
      </c>
      <c r="PC32" s="9">
        <f t="shared" si="276"/>
        <v>54952.703999999991</v>
      </c>
      <c r="PD32" s="9">
        <f t="shared" si="277"/>
        <v>27.874559999999995</v>
      </c>
      <c r="PE32" s="9">
        <f t="shared" si="278"/>
        <v>33449.471999999994</v>
      </c>
      <c r="PF32" s="9">
        <f t="shared" si="279"/>
        <v>35.838719999999995</v>
      </c>
      <c r="PG32" s="9">
        <f t="shared" si="280"/>
        <v>43006.463999999993</v>
      </c>
      <c r="PH32" s="9">
        <f t="shared" si="281"/>
        <v>93.391199999999984</v>
      </c>
      <c r="PI32" s="9">
        <f t="shared" si="282"/>
        <v>112069.43999999997</v>
      </c>
      <c r="PJ32" s="9">
        <f t="shared" si="283"/>
        <v>108.51167999999998</v>
      </c>
      <c r="PK32" s="9">
        <f t="shared" si="284"/>
        <v>130214.01599999997</v>
      </c>
      <c r="PL32" s="9">
        <f t="shared" si="285"/>
        <v>201.90287999999993</v>
      </c>
      <c r="PM32" s="9">
        <f t="shared" si="323"/>
        <v>242283.45599999995</v>
      </c>
      <c r="PN32" s="9">
        <f t="shared" si="286"/>
        <v>11.138399999999999</v>
      </c>
      <c r="PO32" s="9">
        <f t="shared" si="287"/>
        <v>13366.079999999998</v>
      </c>
      <c r="PP32" s="9">
        <f t="shared" si="288"/>
        <v>11.138399999999999</v>
      </c>
      <c r="PQ32" s="9">
        <f t="shared" si="289"/>
        <v>13366.079999999998</v>
      </c>
      <c r="PR32" s="9">
        <f t="shared" si="290"/>
        <v>5.1407999999999996</v>
      </c>
      <c r="PS32" s="9">
        <f t="shared" si="291"/>
        <v>6168.9599999999991</v>
      </c>
      <c r="PT32" s="9">
        <f t="shared" si="292"/>
        <v>12.941759999999999</v>
      </c>
      <c r="PU32" s="9">
        <f t="shared" si="293"/>
        <v>15530.111999999999</v>
      </c>
      <c r="PV32" s="9">
        <f t="shared" si="294"/>
        <v>12.941759999999999</v>
      </c>
      <c r="PW32" s="9">
        <f t="shared" si="295"/>
        <v>15530.111999999999</v>
      </c>
      <c r="PX32" s="9">
        <f t="shared" si="296"/>
        <v>5.9731199999999989</v>
      </c>
      <c r="PY32" s="9">
        <f t="shared" si="297"/>
        <v>7167.7439999999988</v>
      </c>
      <c r="PZ32" s="9">
        <f t="shared" si="298"/>
        <v>27.417599999999997</v>
      </c>
      <c r="QA32" s="9">
        <f t="shared" si="299"/>
        <v>32901.119999999995</v>
      </c>
      <c r="QB32" s="9">
        <f t="shared" si="300"/>
        <v>31.856639999999995</v>
      </c>
      <c r="QC32" s="9">
        <f t="shared" si="301"/>
        <v>38227.967999999993</v>
      </c>
      <c r="QD32" s="9">
        <f t="shared" si="302"/>
        <v>59.274239999999978</v>
      </c>
      <c r="QE32" s="9">
        <f t="shared" si="324"/>
        <v>71129.087999999989</v>
      </c>
      <c r="QF32" s="9">
        <f t="shared" si="303"/>
        <v>60.832799999999992</v>
      </c>
      <c r="QG32" s="9">
        <f t="shared" si="304"/>
        <v>72999.359999999986</v>
      </c>
      <c r="QH32" s="9">
        <f t="shared" si="305"/>
        <v>70.681919999999991</v>
      </c>
      <c r="QI32" s="9">
        <f t="shared" si="306"/>
        <v>84818.303999999989</v>
      </c>
      <c r="QJ32" s="9">
        <f t="shared" si="307"/>
        <v>131.51471999999995</v>
      </c>
      <c r="QK32" s="9">
        <f t="shared" si="308"/>
        <v>157817.66399999993</v>
      </c>
      <c r="QL32" s="24">
        <f t="shared" si="309"/>
        <v>2311.6953599999997</v>
      </c>
      <c r="QM32" s="24">
        <f t="shared" si="310"/>
        <v>2633999.0399999991</v>
      </c>
    </row>
    <row r="33" spans="1:455" s="5" customFormat="1" ht="18.75" customHeight="1" x14ac:dyDescent="0.25">
      <c r="A33" s="8" t="s">
        <v>47</v>
      </c>
      <c r="B33" s="3" t="s">
        <v>3</v>
      </c>
      <c r="C33" s="9">
        <v>200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>
        <v>123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>
        <v>90.4</v>
      </c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>
        <f t="shared" si="0"/>
        <v>0</v>
      </c>
      <c r="DZ33" s="9">
        <f t="shared" si="1"/>
        <v>0</v>
      </c>
      <c r="EA33" s="9">
        <f t="shared" si="311"/>
        <v>0</v>
      </c>
      <c r="EB33" s="9">
        <f t="shared" si="2"/>
        <v>0</v>
      </c>
      <c r="EC33" s="9">
        <f t="shared" si="3"/>
        <v>0.21340000000000001</v>
      </c>
      <c r="ED33" s="9">
        <f t="shared" si="4"/>
        <v>42.68</v>
      </c>
      <c r="EE33" s="9">
        <f t="shared" si="312"/>
        <v>3.6278000000000001</v>
      </c>
      <c r="EF33" s="9">
        <f t="shared" si="5"/>
        <v>725.56000000000006</v>
      </c>
      <c r="EG33" s="9">
        <f t="shared" si="313"/>
        <v>0.21340000000000001</v>
      </c>
      <c r="EH33" s="9">
        <f t="shared" si="314"/>
        <v>42.68</v>
      </c>
      <c r="EI33" s="8" t="s">
        <v>47</v>
      </c>
      <c r="EJ33" s="9">
        <f t="shared" si="6"/>
        <v>3.6278000000000001</v>
      </c>
      <c r="EK33" s="9">
        <f t="shared" si="7"/>
        <v>725.56000000000006</v>
      </c>
      <c r="EL33" s="9">
        <f t="shared" si="315"/>
        <v>0</v>
      </c>
      <c r="EM33" s="9">
        <f t="shared" si="316"/>
        <v>0</v>
      </c>
      <c r="EN33" s="9">
        <f t="shared" si="317"/>
        <v>0</v>
      </c>
      <c r="EO33" s="9">
        <f t="shared" si="8"/>
        <v>0</v>
      </c>
      <c r="EP33" s="9">
        <f t="shared" si="318"/>
        <v>0</v>
      </c>
      <c r="EQ33" s="9">
        <f t="shared" si="9"/>
        <v>0</v>
      </c>
      <c r="ER33" s="9">
        <f t="shared" si="10"/>
        <v>130.60079999999999</v>
      </c>
      <c r="ES33" s="9">
        <f t="shared" si="11"/>
        <v>26120.16</v>
      </c>
      <c r="ET33" s="9">
        <f t="shared" si="12"/>
        <v>174.1344</v>
      </c>
      <c r="EU33" s="9">
        <f t="shared" si="13"/>
        <v>34826.879999999997</v>
      </c>
      <c r="EV33" s="9">
        <f t="shared" si="14"/>
        <v>72.555999999999997</v>
      </c>
      <c r="EW33" s="9">
        <f t="shared" si="15"/>
        <v>14511.199999999999</v>
      </c>
      <c r="EX33" s="9">
        <f t="shared" si="16"/>
        <v>0</v>
      </c>
      <c r="EY33" s="9">
        <f t="shared" si="17"/>
        <v>0</v>
      </c>
      <c r="EZ33" s="9">
        <f t="shared" si="18"/>
        <v>377.2912</v>
      </c>
      <c r="FA33" s="9">
        <f t="shared" si="19"/>
        <v>75458.240000000005</v>
      </c>
      <c r="FB33" s="9">
        <f t="shared" si="20"/>
        <v>377.2912</v>
      </c>
      <c r="FC33" s="9">
        <f t="shared" si="21"/>
        <v>75458.240000000005</v>
      </c>
      <c r="FD33" s="9">
        <f t="shared" si="22"/>
        <v>0</v>
      </c>
      <c r="FE33" s="9">
        <f t="shared" si="23"/>
        <v>0</v>
      </c>
      <c r="FF33" s="9">
        <f t="shared" si="24"/>
        <v>0</v>
      </c>
      <c r="FG33" s="9">
        <f t="shared" si="25"/>
        <v>0</v>
      </c>
      <c r="FH33" s="9">
        <f t="shared" si="26"/>
        <v>0</v>
      </c>
      <c r="FI33" s="9">
        <f t="shared" si="27"/>
        <v>0</v>
      </c>
      <c r="FJ33" s="9">
        <f t="shared" si="28"/>
        <v>14.511200000000001</v>
      </c>
      <c r="FK33" s="9">
        <f t="shared" si="29"/>
        <v>2902.2400000000002</v>
      </c>
      <c r="FL33" s="9">
        <f t="shared" si="30"/>
        <v>21.7668</v>
      </c>
      <c r="FM33" s="9">
        <f t="shared" si="31"/>
        <v>4353.3599999999997</v>
      </c>
      <c r="FN33" s="9">
        <f t="shared" si="32"/>
        <v>29.022400000000001</v>
      </c>
      <c r="FO33" s="9">
        <f t="shared" si="33"/>
        <v>5804.4800000000005</v>
      </c>
      <c r="FP33" s="9">
        <f t="shared" si="34"/>
        <v>0</v>
      </c>
      <c r="FQ33" s="9">
        <f t="shared" si="35"/>
        <v>0</v>
      </c>
      <c r="FR33" s="9">
        <f t="shared" si="36"/>
        <v>54.417000000000002</v>
      </c>
      <c r="FS33" s="9">
        <f t="shared" si="37"/>
        <v>10883.4</v>
      </c>
      <c r="FT33" s="9">
        <f t="shared" si="38"/>
        <v>54.417000000000002</v>
      </c>
      <c r="FU33" s="9">
        <f t="shared" si="39"/>
        <v>10883.4</v>
      </c>
      <c r="FV33" s="9">
        <f t="shared" si="40"/>
        <v>0</v>
      </c>
      <c r="FW33" s="9">
        <f t="shared" si="41"/>
        <v>0</v>
      </c>
      <c r="FX33" s="9">
        <f t="shared" si="42"/>
        <v>0</v>
      </c>
      <c r="FY33" s="9">
        <f t="shared" si="43"/>
        <v>0</v>
      </c>
      <c r="FZ33" s="9">
        <f t="shared" si="44"/>
        <v>0</v>
      </c>
      <c r="GA33" s="9">
        <f t="shared" si="45"/>
        <v>0</v>
      </c>
      <c r="GB33" s="9">
        <f t="shared" si="46"/>
        <v>58.044800000000002</v>
      </c>
      <c r="GC33" s="9">
        <f t="shared" si="47"/>
        <v>11608.960000000001</v>
      </c>
      <c r="GD33" s="9">
        <f t="shared" si="48"/>
        <v>58.044800000000002</v>
      </c>
      <c r="GE33" s="9">
        <f t="shared" si="49"/>
        <v>11608.960000000001</v>
      </c>
      <c r="GF33" s="9">
        <f t="shared" si="50"/>
        <v>29.022400000000001</v>
      </c>
      <c r="GG33" s="9">
        <f t="shared" si="51"/>
        <v>5804.4800000000005</v>
      </c>
      <c r="GH33" s="9">
        <f t="shared" si="52"/>
        <v>0</v>
      </c>
      <c r="GI33" s="9">
        <f t="shared" si="53"/>
        <v>0</v>
      </c>
      <c r="GJ33" s="130">
        <f t="shared" si="54"/>
        <v>145.11199999999999</v>
      </c>
      <c r="GK33" s="130">
        <f t="shared" si="55"/>
        <v>29022.399999999998</v>
      </c>
      <c r="GL33" s="9">
        <f t="shared" si="56"/>
        <v>145.11199999999999</v>
      </c>
      <c r="GM33" s="9">
        <f t="shared" si="57"/>
        <v>29022.399999999998</v>
      </c>
      <c r="GN33" s="9">
        <f t="shared" si="58"/>
        <v>0</v>
      </c>
      <c r="GO33" s="9">
        <f t="shared" si="59"/>
        <v>0</v>
      </c>
      <c r="GP33" s="9">
        <f t="shared" si="60"/>
        <v>0</v>
      </c>
      <c r="GQ33" s="9">
        <f t="shared" si="61"/>
        <v>0</v>
      </c>
      <c r="GR33" s="9">
        <f t="shared" si="62"/>
        <v>0</v>
      </c>
      <c r="GS33" s="9">
        <f t="shared" si="63"/>
        <v>0</v>
      </c>
      <c r="GT33" s="9">
        <f t="shared" si="64"/>
        <v>47.1614</v>
      </c>
      <c r="GU33" s="9">
        <f t="shared" si="65"/>
        <v>9432.2800000000007</v>
      </c>
      <c r="GV33" s="9">
        <f t="shared" si="66"/>
        <v>58.044800000000002</v>
      </c>
      <c r="GW33" s="9">
        <f t="shared" si="67"/>
        <v>11608.960000000001</v>
      </c>
      <c r="GX33" s="9">
        <f t="shared" si="68"/>
        <v>25.394600000000001</v>
      </c>
      <c r="GY33" s="9">
        <f t="shared" si="69"/>
        <v>5078.92</v>
      </c>
      <c r="GZ33" s="9">
        <f t="shared" si="70"/>
        <v>0</v>
      </c>
      <c r="HA33" s="9">
        <f t="shared" si="71"/>
        <v>0</v>
      </c>
      <c r="HB33" s="9">
        <f t="shared" si="72"/>
        <v>126.973</v>
      </c>
      <c r="HC33" s="9">
        <f t="shared" si="73"/>
        <v>25394.6</v>
      </c>
      <c r="HD33" s="9">
        <f t="shared" si="74"/>
        <v>126.973</v>
      </c>
      <c r="HE33" s="9">
        <f t="shared" si="75"/>
        <v>25394.6</v>
      </c>
      <c r="HF33" s="9">
        <f t="shared" si="76"/>
        <v>0</v>
      </c>
      <c r="HG33" s="9">
        <f t="shared" si="77"/>
        <v>0</v>
      </c>
      <c r="HH33" s="9">
        <f t="shared" si="78"/>
        <v>0</v>
      </c>
      <c r="HI33" s="9">
        <f t="shared" si="79"/>
        <v>0</v>
      </c>
      <c r="HJ33" s="9">
        <f t="shared" si="80"/>
        <v>0</v>
      </c>
      <c r="HK33" s="9">
        <f t="shared" si="81"/>
        <v>0</v>
      </c>
      <c r="HL33" s="9">
        <f t="shared" si="82"/>
        <v>195.90120000000002</v>
      </c>
      <c r="HM33" s="9">
        <f t="shared" si="83"/>
        <v>39180.240000000005</v>
      </c>
      <c r="HN33" s="9">
        <f t="shared" si="84"/>
        <v>116.0896</v>
      </c>
      <c r="HO33" s="9">
        <f t="shared" si="85"/>
        <v>23217.920000000002</v>
      </c>
      <c r="HP33" s="9">
        <f t="shared" si="86"/>
        <v>83.439400000000006</v>
      </c>
      <c r="HQ33" s="9">
        <f t="shared" si="87"/>
        <v>16687.88</v>
      </c>
      <c r="HR33" s="9">
        <f t="shared" si="88"/>
        <v>0</v>
      </c>
      <c r="HS33" s="9">
        <f t="shared" si="89"/>
        <v>0</v>
      </c>
      <c r="HT33" s="9">
        <f t="shared" si="90"/>
        <v>391.80240000000003</v>
      </c>
      <c r="HU33" s="9">
        <f t="shared" si="91"/>
        <v>78360.48000000001</v>
      </c>
      <c r="HV33" s="9">
        <f t="shared" si="92"/>
        <v>391.80240000000003</v>
      </c>
      <c r="HW33" s="9">
        <f t="shared" si="93"/>
        <v>78360.48000000001</v>
      </c>
      <c r="HX33" s="9">
        <f t="shared" si="325"/>
        <v>0</v>
      </c>
      <c r="HY33" s="9">
        <f t="shared" si="94"/>
        <v>0</v>
      </c>
      <c r="HZ33" s="9">
        <f t="shared" si="95"/>
        <v>0</v>
      </c>
      <c r="IA33" s="9">
        <f t="shared" si="96"/>
        <v>0</v>
      </c>
      <c r="IB33" s="9">
        <f t="shared" si="97"/>
        <v>0</v>
      </c>
      <c r="IC33" s="9">
        <f t="shared" si="98"/>
        <v>0</v>
      </c>
      <c r="ID33" s="9">
        <f t="shared" si="99"/>
        <v>39.905799999999999</v>
      </c>
      <c r="IE33" s="9">
        <f t="shared" si="100"/>
        <v>7981.16</v>
      </c>
      <c r="IF33" s="9">
        <f t="shared" si="101"/>
        <v>32.650199999999998</v>
      </c>
      <c r="IG33" s="9">
        <f t="shared" si="102"/>
        <v>6530.04</v>
      </c>
      <c r="IH33" s="9">
        <f t="shared" si="103"/>
        <v>29.022400000000001</v>
      </c>
      <c r="II33" s="9">
        <f t="shared" si="104"/>
        <v>5804.4800000000005</v>
      </c>
      <c r="IJ33" s="9">
        <f t="shared" si="105"/>
        <v>0</v>
      </c>
      <c r="IK33" s="9">
        <f t="shared" si="106"/>
        <v>0</v>
      </c>
      <c r="IL33" s="9">
        <f t="shared" si="107"/>
        <v>97.950600000000009</v>
      </c>
      <c r="IM33" s="9">
        <f t="shared" si="108"/>
        <v>19590.120000000003</v>
      </c>
      <c r="IN33" s="9">
        <f t="shared" si="109"/>
        <v>97.950600000000009</v>
      </c>
      <c r="IO33" s="9">
        <f t="shared" si="110"/>
        <v>19590.120000000003</v>
      </c>
      <c r="IP33" s="9">
        <f t="shared" si="111"/>
        <v>0</v>
      </c>
      <c r="IQ33" s="9">
        <f t="shared" si="112"/>
        <v>0</v>
      </c>
      <c r="IR33" s="9">
        <f t="shared" si="113"/>
        <v>0</v>
      </c>
      <c r="IS33" s="9">
        <f t="shared" si="114"/>
        <v>0</v>
      </c>
      <c r="IT33" s="9">
        <f t="shared" si="115"/>
        <v>0</v>
      </c>
      <c r="IU33" s="9">
        <f t="shared" si="116"/>
        <v>0</v>
      </c>
      <c r="IV33" s="9">
        <f t="shared" si="117"/>
        <v>97.950600000000009</v>
      </c>
      <c r="IW33" s="9">
        <f t="shared" si="118"/>
        <v>19590.120000000003</v>
      </c>
      <c r="IX33" s="9">
        <f t="shared" si="119"/>
        <v>79.811599999999999</v>
      </c>
      <c r="IY33" s="9">
        <f t="shared" si="120"/>
        <v>15962.32</v>
      </c>
      <c r="IZ33" s="9">
        <f t="shared" si="121"/>
        <v>54.417000000000002</v>
      </c>
      <c r="JA33" s="9">
        <f t="shared" si="122"/>
        <v>10883.4</v>
      </c>
      <c r="JB33" s="9">
        <f t="shared" si="123"/>
        <v>0</v>
      </c>
      <c r="JC33" s="9">
        <f t="shared" si="124"/>
        <v>0</v>
      </c>
      <c r="JD33" s="9">
        <f t="shared" si="125"/>
        <v>228.5514</v>
      </c>
      <c r="JE33" s="9">
        <f t="shared" si="126"/>
        <v>45710.28</v>
      </c>
      <c r="JF33" s="9">
        <f t="shared" si="127"/>
        <v>228.5514</v>
      </c>
      <c r="JG33" s="9">
        <f t="shared" si="128"/>
        <v>45710.28</v>
      </c>
      <c r="JH33" s="9">
        <f t="shared" si="129"/>
        <v>0</v>
      </c>
      <c r="JI33" s="9">
        <f t="shared" si="130"/>
        <v>0</v>
      </c>
      <c r="JJ33" s="9">
        <f t="shared" si="131"/>
        <v>0</v>
      </c>
      <c r="JK33" s="9">
        <f t="shared" si="132"/>
        <v>0</v>
      </c>
      <c r="JL33" s="9">
        <f t="shared" si="133"/>
        <v>0</v>
      </c>
      <c r="JM33" s="9">
        <f t="shared" si="134"/>
        <v>0</v>
      </c>
      <c r="JN33" s="9">
        <f t="shared" si="135"/>
        <v>0</v>
      </c>
      <c r="JO33" s="9">
        <f t="shared" si="136"/>
        <v>0</v>
      </c>
      <c r="JP33" s="9">
        <f t="shared" si="137"/>
        <v>87.0672</v>
      </c>
      <c r="JQ33" s="9">
        <f t="shared" si="138"/>
        <v>17413.439999999999</v>
      </c>
      <c r="JR33" s="9">
        <f t="shared" si="139"/>
        <v>29.022400000000001</v>
      </c>
      <c r="JS33" s="9">
        <f t="shared" si="140"/>
        <v>5804.4800000000005</v>
      </c>
      <c r="JT33" s="9">
        <f t="shared" si="141"/>
        <v>0</v>
      </c>
      <c r="JU33" s="9">
        <f t="shared" si="142"/>
        <v>0</v>
      </c>
      <c r="JV33" s="9">
        <f t="shared" si="143"/>
        <v>203.1568</v>
      </c>
      <c r="JW33" s="9">
        <f t="shared" si="144"/>
        <v>40631.360000000001</v>
      </c>
      <c r="JX33" s="9">
        <f t="shared" si="145"/>
        <v>203.1568</v>
      </c>
      <c r="JY33" s="9">
        <f t="shared" si="146"/>
        <v>40631.360000000001</v>
      </c>
      <c r="JZ33" s="9">
        <f t="shared" si="147"/>
        <v>0</v>
      </c>
      <c r="KA33" s="9">
        <f t="shared" si="148"/>
        <v>0</v>
      </c>
      <c r="KB33" s="9">
        <f t="shared" si="149"/>
        <v>0</v>
      </c>
      <c r="KC33" s="9">
        <f t="shared" si="150"/>
        <v>0</v>
      </c>
      <c r="KD33" s="9">
        <f t="shared" si="151"/>
        <v>0</v>
      </c>
      <c r="KE33" s="9">
        <f t="shared" si="152"/>
        <v>0</v>
      </c>
      <c r="KF33" s="9">
        <f t="shared" si="153"/>
        <v>47.1614</v>
      </c>
      <c r="KG33" s="9">
        <f t="shared" si="154"/>
        <v>9432.2800000000007</v>
      </c>
      <c r="KH33" s="9">
        <f t="shared" si="155"/>
        <v>29.022400000000001</v>
      </c>
      <c r="KI33" s="9">
        <f t="shared" si="156"/>
        <v>5804.4800000000005</v>
      </c>
      <c r="KJ33" s="9">
        <f t="shared" si="157"/>
        <v>18.138999999999999</v>
      </c>
      <c r="KK33" s="9">
        <f t="shared" si="158"/>
        <v>3627.7999999999997</v>
      </c>
      <c r="KL33" s="9">
        <f t="shared" si="159"/>
        <v>0</v>
      </c>
      <c r="KM33" s="9">
        <f t="shared" si="160"/>
        <v>0</v>
      </c>
      <c r="KN33" s="9">
        <f t="shared" si="161"/>
        <v>94.322800000000001</v>
      </c>
      <c r="KO33" s="9">
        <f t="shared" si="162"/>
        <v>18864.560000000001</v>
      </c>
      <c r="KP33" s="9">
        <f t="shared" si="163"/>
        <v>94.322800000000001</v>
      </c>
      <c r="KQ33" s="9">
        <f t="shared" si="164"/>
        <v>18864.560000000001</v>
      </c>
      <c r="KR33" s="9">
        <f t="shared" si="165"/>
        <v>0</v>
      </c>
      <c r="KS33" s="9">
        <f t="shared" si="166"/>
        <v>0</v>
      </c>
      <c r="KT33" s="9">
        <f t="shared" si="167"/>
        <v>0</v>
      </c>
      <c r="KU33" s="9">
        <f t="shared" si="168"/>
        <v>0</v>
      </c>
      <c r="KV33" s="9">
        <f t="shared" si="169"/>
        <v>0</v>
      </c>
      <c r="KW33" s="9">
        <f t="shared" si="170"/>
        <v>0</v>
      </c>
      <c r="KX33" s="9">
        <f t="shared" si="171"/>
        <v>36.277999999999999</v>
      </c>
      <c r="KY33" s="9">
        <f t="shared" si="172"/>
        <v>7255.5999999999995</v>
      </c>
      <c r="KZ33" s="9">
        <f t="shared" si="173"/>
        <v>50.789200000000001</v>
      </c>
      <c r="LA33" s="9">
        <f t="shared" si="174"/>
        <v>10157.84</v>
      </c>
      <c r="LB33" s="9">
        <f t="shared" si="175"/>
        <v>21.7668</v>
      </c>
      <c r="LC33" s="9">
        <f t="shared" si="176"/>
        <v>4353.3599999999997</v>
      </c>
      <c r="LD33" s="9">
        <f t="shared" si="177"/>
        <v>0</v>
      </c>
      <c r="LE33" s="9">
        <f t="shared" si="178"/>
        <v>0</v>
      </c>
      <c r="LF33" s="9">
        <f t="shared" si="179"/>
        <v>105.20620000000001</v>
      </c>
      <c r="LG33" s="9">
        <f t="shared" si="180"/>
        <v>21041.24</v>
      </c>
      <c r="LH33" s="9">
        <f t="shared" si="181"/>
        <v>105.20620000000001</v>
      </c>
      <c r="LI33" s="9">
        <f t="shared" si="319"/>
        <v>21041.24</v>
      </c>
      <c r="LJ33" s="9">
        <f t="shared" si="182"/>
        <v>0</v>
      </c>
      <c r="LK33" s="9">
        <f t="shared" si="183"/>
        <v>0</v>
      </c>
      <c r="LL33" s="9">
        <f t="shared" si="184"/>
        <v>0</v>
      </c>
      <c r="LM33" s="9">
        <f t="shared" si="185"/>
        <v>0</v>
      </c>
      <c r="LN33" s="9">
        <f t="shared" si="186"/>
        <v>0</v>
      </c>
      <c r="LO33" s="9">
        <f t="shared" si="187"/>
        <v>0</v>
      </c>
      <c r="LP33" s="9">
        <f t="shared" si="188"/>
        <v>101.5784</v>
      </c>
      <c r="LQ33" s="9">
        <f t="shared" si="189"/>
        <v>20315.68</v>
      </c>
      <c r="LR33" s="9">
        <f t="shared" si="190"/>
        <v>152.36760000000001</v>
      </c>
      <c r="LS33" s="9">
        <f t="shared" si="191"/>
        <v>30473.52</v>
      </c>
      <c r="LT33" s="9">
        <f t="shared" si="192"/>
        <v>14.511200000000001</v>
      </c>
      <c r="LU33" s="9">
        <f t="shared" si="193"/>
        <v>2902.2400000000002</v>
      </c>
      <c r="LV33" s="9">
        <f t="shared" si="194"/>
        <v>0</v>
      </c>
      <c r="LW33" s="9">
        <f t="shared" si="195"/>
        <v>0</v>
      </c>
      <c r="LX33" s="9">
        <f t="shared" si="196"/>
        <v>268.4572</v>
      </c>
      <c r="LY33" s="9">
        <f t="shared" si="197"/>
        <v>53691.44</v>
      </c>
      <c r="LZ33" s="9">
        <f t="shared" si="198"/>
        <v>268.4572</v>
      </c>
      <c r="MA33" s="9">
        <f t="shared" si="199"/>
        <v>53691.44</v>
      </c>
      <c r="MB33" s="9">
        <f t="shared" si="200"/>
        <v>0</v>
      </c>
      <c r="MC33" s="9">
        <f t="shared" si="201"/>
        <v>0</v>
      </c>
      <c r="MD33" s="9">
        <f t="shared" si="202"/>
        <v>0</v>
      </c>
      <c r="ME33" s="9">
        <f t="shared" si="203"/>
        <v>0</v>
      </c>
      <c r="MF33" s="9">
        <f t="shared" si="204"/>
        <v>0</v>
      </c>
      <c r="MG33" s="9">
        <f t="shared" si="205"/>
        <v>0</v>
      </c>
      <c r="MH33" s="9">
        <f t="shared" si="206"/>
        <v>217.66800000000001</v>
      </c>
      <c r="MI33" s="9">
        <f t="shared" si="207"/>
        <v>43533.599999999999</v>
      </c>
      <c r="MJ33" s="9">
        <f t="shared" si="208"/>
        <v>264.82940000000002</v>
      </c>
      <c r="MK33" s="9">
        <f t="shared" si="209"/>
        <v>52965.880000000005</v>
      </c>
      <c r="ML33" s="9">
        <f t="shared" si="210"/>
        <v>87.0672</v>
      </c>
      <c r="MM33" s="9">
        <f t="shared" si="211"/>
        <v>17413.439999999999</v>
      </c>
      <c r="MN33" s="9">
        <f t="shared" si="212"/>
        <v>0</v>
      </c>
      <c r="MO33" s="9">
        <f t="shared" si="213"/>
        <v>0</v>
      </c>
      <c r="MP33" s="9">
        <f t="shared" si="214"/>
        <v>565.93680000000006</v>
      </c>
      <c r="MQ33" s="9">
        <f t="shared" si="215"/>
        <v>113187.36000000002</v>
      </c>
      <c r="MR33" s="9">
        <f t="shared" si="216"/>
        <v>565.93680000000006</v>
      </c>
      <c r="MS33" s="9">
        <f t="shared" si="320"/>
        <v>113187.36000000002</v>
      </c>
      <c r="MT33" s="9">
        <f t="shared" si="217"/>
        <v>0</v>
      </c>
      <c r="MU33" s="9">
        <f t="shared" si="218"/>
        <v>0</v>
      </c>
      <c r="MV33" s="9">
        <f t="shared" si="219"/>
        <v>0</v>
      </c>
      <c r="MW33" s="9">
        <f t="shared" si="220"/>
        <v>0</v>
      </c>
      <c r="MX33" s="9">
        <f t="shared" si="221"/>
        <v>0</v>
      </c>
      <c r="MY33" s="9">
        <f t="shared" si="222"/>
        <v>0</v>
      </c>
      <c r="MZ33" s="9">
        <f t="shared" si="223"/>
        <v>155.99540000000002</v>
      </c>
      <c r="NA33" s="9">
        <f t="shared" si="224"/>
        <v>31199.08</v>
      </c>
      <c r="NB33" s="9">
        <f t="shared" si="225"/>
        <v>145.11199999999999</v>
      </c>
      <c r="NC33" s="9">
        <f t="shared" si="226"/>
        <v>29022.399999999998</v>
      </c>
      <c r="ND33" s="9">
        <f t="shared" si="227"/>
        <v>54.417000000000002</v>
      </c>
      <c r="NE33" s="9">
        <f t="shared" si="228"/>
        <v>10883.4</v>
      </c>
      <c r="NF33" s="9">
        <f t="shared" si="229"/>
        <v>0</v>
      </c>
      <c r="NG33" s="9">
        <f t="shared" si="230"/>
        <v>0</v>
      </c>
      <c r="NH33" s="9">
        <f t="shared" si="231"/>
        <v>348.2688</v>
      </c>
      <c r="NI33" s="9">
        <f t="shared" si="232"/>
        <v>69653.759999999995</v>
      </c>
      <c r="NJ33" s="9">
        <f t="shared" si="233"/>
        <v>348.2688</v>
      </c>
      <c r="NK33" s="9">
        <f t="shared" si="234"/>
        <v>69653.759999999995</v>
      </c>
      <c r="NL33" s="9">
        <f t="shared" si="235"/>
        <v>0</v>
      </c>
      <c r="NM33" s="9">
        <f t="shared" si="236"/>
        <v>0</v>
      </c>
      <c r="NN33" s="9">
        <f t="shared" si="237"/>
        <v>0</v>
      </c>
      <c r="NO33" s="9">
        <f t="shared" si="238"/>
        <v>0</v>
      </c>
      <c r="NP33" s="9">
        <f t="shared" si="239"/>
        <v>0</v>
      </c>
      <c r="NQ33" s="9">
        <f t="shared" si="240"/>
        <v>0</v>
      </c>
      <c r="NR33" s="9">
        <f t="shared" si="241"/>
        <v>159.6232</v>
      </c>
      <c r="NS33" s="9">
        <f t="shared" si="242"/>
        <v>31924.639999999999</v>
      </c>
      <c r="NT33" s="9">
        <f t="shared" si="243"/>
        <v>174.1344</v>
      </c>
      <c r="NU33" s="9">
        <f t="shared" si="244"/>
        <v>34826.879999999997</v>
      </c>
      <c r="NV33" s="9">
        <f t="shared" si="245"/>
        <v>79.811599999999999</v>
      </c>
      <c r="NW33" s="9">
        <f t="shared" si="246"/>
        <v>15962.32</v>
      </c>
      <c r="NX33" s="9">
        <f t="shared" si="247"/>
        <v>0</v>
      </c>
      <c r="NY33" s="9">
        <f t="shared" si="248"/>
        <v>0</v>
      </c>
      <c r="NZ33" s="9">
        <f t="shared" si="249"/>
        <v>406.31360000000001</v>
      </c>
      <c r="OA33" s="9">
        <f t="shared" si="250"/>
        <v>81262.720000000001</v>
      </c>
      <c r="OB33" s="9">
        <f t="shared" si="251"/>
        <v>406.31360000000001</v>
      </c>
      <c r="OC33" s="9">
        <f t="shared" si="321"/>
        <v>81262.720000000001</v>
      </c>
      <c r="OD33" s="9">
        <f t="shared" si="252"/>
        <v>0</v>
      </c>
      <c r="OE33" s="9">
        <f t="shared" si="253"/>
        <v>0</v>
      </c>
      <c r="OF33" s="9">
        <f t="shared" si="254"/>
        <v>0</v>
      </c>
      <c r="OG33" s="9">
        <f t="shared" si="255"/>
        <v>0</v>
      </c>
      <c r="OH33" s="9">
        <f t="shared" si="256"/>
        <v>0</v>
      </c>
      <c r="OI33" s="9">
        <f t="shared" si="257"/>
        <v>0</v>
      </c>
      <c r="OJ33" s="9">
        <f t="shared" si="258"/>
        <v>50.789200000000001</v>
      </c>
      <c r="OK33" s="9">
        <f t="shared" si="259"/>
        <v>10157.84</v>
      </c>
      <c r="OL33" s="9">
        <f t="shared" si="260"/>
        <v>43.5336</v>
      </c>
      <c r="OM33" s="9">
        <f t="shared" si="261"/>
        <v>8706.7199999999993</v>
      </c>
      <c r="ON33" s="9">
        <f t="shared" si="262"/>
        <v>21.7668</v>
      </c>
      <c r="OO33" s="9">
        <f t="shared" si="263"/>
        <v>4353.3599999999997</v>
      </c>
      <c r="OP33" s="9">
        <f t="shared" si="264"/>
        <v>0</v>
      </c>
      <c r="OQ33" s="9">
        <f t="shared" si="265"/>
        <v>0</v>
      </c>
      <c r="OR33" s="9">
        <f t="shared" si="266"/>
        <v>116.0896</v>
      </c>
      <c r="OS33" s="9">
        <f t="shared" si="267"/>
        <v>23217.920000000002</v>
      </c>
      <c r="OT33" s="9">
        <f t="shared" si="322"/>
        <v>116.0896</v>
      </c>
      <c r="OU33" s="9">
        <f t="shared" si="268"/>
        <v>23217.920000000002</v>
      </c>
      <c r="OV33" s="9">
        <f t="shared" si="269"/>
        <v>0</v>
      </c>
      <c r="OW33" s="9">
        <f t="shared" si="270"/>
        <v>0</v>
      </c>
      <c r="OX33" s="9">
        <f t="shared" si="271"/>
        <v>0</v>
      </c>
      <c r="OY33" s="9">
        <f t="shared" si="272"/>
        <v>0</v>
      </c>
      <c r="OZ33" s="9">
        <f t="shared" si="273"/>
        <v>0</v>
      </c>
      <c r="PA33" s="9">
        <f t="shared" si="274"/>
        <v>0</v>
      </c>
      <c r="PB33" s="9">
        <f t="shared" si="275"/>
        <v>166.87880000000001</v>
      </c>
      <c r="PC33" s="9">
        <f t="shared" si="276"/>
        <v>33375.760000000002</v>
      </c>
      <c r="PD33" s="9">
        <f t="shared" si="277"/>
        <v>101.5784</v>
      </c>
      <c r="PE33" s="9">
        <f t="shared" si="278"/>
        <v>20315.68</v>
      </c>
      <c r="PF33" s="9">
        <f t="shared" si="279"/>
        <v>130.60079999999999</v>
      </c>
      <c r="PG33" s="9">
        <f t="shared" si="280"/>
        <v>26120.16</v>
      </c>
      <c r="PH33" s="9">
        <f t="shared" si="281"/>
        <v>0</v>
      </c>
      <c r="PI33" s="9">
        <f t="shared" si="282"/>
        <v>0</v>
      </c>
      <c r="PJ33" s="9">
        <f t="shared" si="283"/>
        <v>395.43020000000001</v>
      </c>
      <c r="PK33" s="9">
        <f t="shared" si="284"/>
        <v>79086.040000000008</v>
      </c>
      <c r="PL33" s="9">
        <f t="shared" si="285"/>
        <v>395.43020000000001</v>
      </c>
      <c r="PM33" s="9">
        <f t="shared" si="323"/>
        <v>79086.040000000008</v>
      </c>
      <c r="PN33" s="9">
        <f t="shared" si="286"/>
        <v>0</v>
      </c>
      <c r="PO33" s="9">
        <f t="shared" si="287"/>
        <v>0</v>
      </c>
      <c r="PP33" s="9">
        <f t="shared" si="288"/>
        <v>0</v>
      </c>
      <c r="PQ33" s="9">
        <f t="shared" si="289"/>
        <v>0</v>
      </c>
      <c r="PR33" s="9">
        <f t="shared" si="290"/>
        <v>0</v>
      </c>
      <c r="PS33" s="9">
        <f t="shared" si="291"/>
        <v>0</v>
      </c>
      <c r="PT33" s="9">
        <f t="shared" si="292"/>
        <v>47.1614</v>
      </c>
      <c r="PU33" s="9">
        <f t="shared" si="293"/>
        <v>9432.2800000000007</v>
      </c>
      <c r="PV33" s="9">
        <f t="shared" si="294"/>
        <v>47.1614</v>
      </c>
      <c r="PW33" s="9">
        <f t="shared" si="295"/>
        <v>9432.2800000000007</v>
      </c>
      <c r="PX33" s="9">
        <f t="shared" si="296"/>
        <v>21.7668</v>
      </c>
      <c r="PY33" s="9">
        <f t="shared" si="297"/>
        <v>4353.3599999999997</v>
      </c>
      <c r="PZ33" s="9">
        <f t="shared" si="298"/>
        <v>0</v>
      </c>
      <c r="QA33" s="9">
        <f t="shared" si="299"/>
        <v>0</v>
      </c>
      <c r="QB33" s="9">
        <f t="shared" si="300"/>
        <v>116.0896</v>
      </c>
      <c r="QC33" s="9">
        <f t="shared" si="301"/>
        <v>23217.920000000002</v>
      </c>
      <c r="QD33" s="9">
        <f t="shared" si="302"/>
        <v>116.0896</v>
      </c>
      <c r="QE33" s="9">
        <f t="shared" si="324"/>
        <v>23217.920000000002</v>
      </c>
      <c r="QF33" s="9">
        <f t="shared" si="303"/>
        <v>0</v>
      </c>
      <c r="QG33" s="9">
        <f t="shared" si="304"/>
        <v>0</v>
      </c>
      <c r="QH33" s="9">
        <f t="shared" si="305"/>
        <v>257.57380000000001</v>
      </c>
      <c r="QI33" s="9">
        <f t="shared" si="306"/>
        <v>51514.76</v>
      </c>
      <c r="QJ33" s="9">
        <f t="shared" si="307"/>
        <v>257.57380000000001</v>
      </c>
      <c r="QK33" s="9">
        <f t="shared" si="308"/>
        <v>51514.76</v>
      </c>
      <c r="QL33" s="24">
        <f t="shared" si="309"/>
        <v>4527.4943999999996</v>
      </c>
      <c r="QM33" s="24">
        <f t="shared" si="310"/>
        <v>859788.60000000009</v>
      </c>
    </row>
    <row r="34" spans="1:455" s="5" customFormat="1" ht="18.75" customHeight="1" x14ac:dyDescent="0.25">
      <c r="A34" s="8" t="s">
        <v>233</v>
      </c>
      <c r="B34" s="3" t="s">
        <v>7</v>
      </c>
      <c r="C34" s="9">
        <v>75</v>
      </c>
      <c r="D34" s="9">
        <v>76.900000000000006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>
        <v>100</v>
      </c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>
        <v>100</v>
      </c>
      <c r="BB34" s="9"/>
      <c r="BC34" s="9"/>
      <c r="BD34" s="9"/>
      <c r="BE34" s="9"/>
      <c r="BF34" s="9"/>
      <c r="BG34" s="9"/>
      <c r="BH34" s="9">
        <v>24</v>
      </c>
      <c r="BI34" s="9">
        <v>18.3</v>
      </c>
      <c r="BJ34" s="9">
        <v>130</v>
      </c>
      <c r="BK34" s="9"/>
      <c r="BL34" s="9"/>
      <c r="BM34" s="9">
        <v>76.900000000000006</v>
      </c>
      <c r="BN34" s="9"/>
      <c r="BO34" s="9"/>
      <c r="BP34" s="9"/>
      <c r="BQ34" s="9"/>
      <c r="BR34" s="9"/>
      <c r="BS34" s="9"/>
      <c r="BT34" s="9"/>
      <c r="BU34" s="9">
        <v>24</v>
      </c>
      <c r="BV34" s="9"/>
      <c r="BW34" s="9"/>
      <c r="BX34" s="9"/>
      <c r="BY34" s="9"/>
      <c r="BZ34" s="9"/>
      <c r="CA34" s="9"/>
      <c r="CB34" s="9"/>
      <c r="CC34" s="9">
        <v>130</v>
      </c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>
        <v>100</v>
      </c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>
        <v>100</v>
      </c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>
        <f t="shared" si="0"/>
        <v>0.68379999999999996</v>
      </c>
      <c r="DZ34" s="9">
        <f t="shared" si="1"/>
        <v>51.284999999999997</v>
      </c>
      <c r="EA34" s="9">
        <f t="shared" si="311"/>
        <v>11.624599999999999</v>
      </c>
      <c r="EB34" s="9">
        <f t="shared" si="2"/>
        <v>871.84499999999991</v>
      </c>
      <c r="EC34" s="9">
        <f t="shared" si="3"/>
        <v>0.1963</v>
      </c>
      <c r="ED34" s="9">
        <f t="shared" si="4"/>
        <v>14.7225</v>
      </c>
      <c r="EE34" s="9">
        <f t="shared" si="312"/>
        <v>3.3371</v>
      </c>
      <c r="EF34" s="9">
        <f t="shared" si="5"/>
        <v>250.2825</v>
      </c>
      <c r="EG34" s="9">
        <f t="shared" si="313"/>
        <v>0.88009999999999999</v>
      </c>
      <c r="EH34" s="9">
        <f t="shared" si="314"/>
        <v>66.007499999999993</v>
      </c>
      <c r="EI34" s="8" t="s">
        <v>53</v>
      </c>
      <c r="EJ34" s="9">
        <f t="shared" si="6"/>
        <v>14.9617</v>
      </c>
      <c r="EK34" s="9">
        <f t="shared" si="7"/>
        <v>1122.1275000000001</v>
      </c>
      <c r="EL34" s="9">
        <f t="shared" si="315"/>
        <v>418.48559999999998</v>
      </c>
      <c r="EM34" s="9">
        <f t="shared" si="316"/>
        <v>31386.42</v>
      </c>
      <c r="EN34" s="9">
        <f t="shared" si="317"/>
        <v>557.98079999999993</v>
      </c>
      <c r="EO34" s="9">
        <f t="shared" si="8"/>
        <v>41848.559999999998</v>
      </c>
      <c r="EP34" s="9">
        <f t="shared" si="318"/>
        <v>232.49199999999999</v>
      </c>
      <c r="EQ34" s="9">
        <f t="shared" si="9"/>
        <v>17436.899999999998</v>
      </c>
      <c r="ER34" s="9">
        <f t="shared" si="10"/>
        <v>120.1356</v>
      </c>
      <c r="ES34" s="9">
        <f t="shared" si="11"/>
        <v>9010.17</v>
      </c>
      <c r="ET34" s="9">
        <f t="shared" si="12"/>
        <v>160.1808</v>
      </c>
      <c r="EU34" s="9">
        <f t="shared" si="13"/>
        <v>12013.56</v>
      </c>
      <c r="EV34" s="9">
        <f t="shared" si="14"/>
        <v>66.742000000000004</v>
      </c>
      <c r="EW34" s="9">
        <f t="shared" si="15"/>
        <v>5005.6500000000005</v>
      </c>
      <c r="EX34" s="9">
        <f t="shared" si="16"/>
        <v>1208.9584</v>
      </c>
      <c r="EY34" s="9">
        <f t="shared" si="17"/>
        <v>90671.88</v>
      </c>
      <c r="EZ34" s="9">
        <f t="shared" si="18"/>
        <v>347.05840000000001</v>
      </c>
      <c r="FA34" s="9">
        <f t="shared" si="19"/>
        <v>26029.38</v>
      </c>
      <c r="FB34" s="9">
        <f t="shared" si="20"/>
        <v>1556.0168000000001</v>
      </c>
      <c r="FC34" s="9">
        <f t="shared" si="21"/>
        <v>116701.26000000001</v>
      </c>
      <c r="FD34" s="9">
        <f t="shared" si="22"/>
        <v>46.498399999999997</v>
      </c>
      <c r="FE34" s="9">
        <f t="shared" si="23"/>
        <v>3487.3799999999997</v>
      </c>
      <c r="FF34" s="9">
        <f t="shared" si="24"/>
        <v>69.747599999999991</v>
      </c>
      <c r="FG34" s="9">
        <f t="shared" si="25"/>
        <v>5231.07</v>
      </c>
      <c r="FH34" s="9">
        <f t="shared" si="26"/>
        <v>92.996799999999993</v>
      </c>
      <c r="FI34" s="9">
        <f t="shared" si="27"/>
        <v>6974.7599999999993</v>
      </c>
      <c r="FJ34" s="9">
        <f t="shared" si="28"/>
        <v>13.3484</v>
      </c>
      <c r="FK34" s="9">
        <f t="shared" si="29"/>
        <v>1001.13</v>
      </c>
      <c r="FL34" s="9">
        <f t="shared" si="30"/>
        <v>20.022600000000001</v>
      </c>
      <c r="FM34" s="9">
        <f t="shared" si="31"/>
        <v>1501.6949999999999</v>
      </c>
      <c r="FN34" s="9">
        <f t="shared" si="32"/>
        <v>26.6968</v>
      </c>
      <c r="FO34" s="9">
        <f t="shared" si="33"/>
        <v>2002.26</v>
      </c>
      <c r="FP34" s="9">
        <f t="shared" si="34"/>
        <v>174.369</v>
      </c>
      <c r="FQ34" s="9">
        <f t="shared" si="35"/>
        <v>13077.674999999999</v>
      </c>
      <c r="FR34" s="9">
        <f t="shared" si="36"/>
        <v>50.0565</v>
      </c>
      <c r="FS34" s="9">
        <f t="shared" si="37"/>
        <v>3754.2375000000002</v>
      </c>
      <c r="FT34" s="9">
        <f t="shared" si="38"/>
        <v>224.4255</v>
      </c>
      <c r="FU34" s="9">
        <f t="shared" si="39"/>
        <v>16831.912499999999</v>
      </c>
      <c r="FV34" s="9">
        <f t="shared" si="40"/>
        <v>185.99359999999999</v>
      </c>
      <c r="FW34" s="9">
        <f t="shared" si="41"/>
        <v>13949.519999999999</v>
      </c>
      <c r="FX34" s="9">
        <f t="shared" si="42"/>
        <v>185.99359999999999</v>
      </c>
      <c r="FY34" s="9">
        <f t="shared" si="43"/>
        <v>13949.519999999999</v>
      </c>
      <c r="FZ34" s="9">
        <f t="shared" si="44"/>
        <v>92.996799999999993</v>
      </c>
      <c r="GA34" s="9">
        <f t="shared" si="45"/>
        <v>6974.7599999999993</v>
      </c>
      <c r="GB34" s="9">
        <f t="shared" si="46"/>
        <v>53.393599999999999</v>
      </c>
      <c r="GC34" s="9">
        <f t="shared" si="47"/>
        <v>4004.52</v>
      </c>
      <c r="GD34" s="9">
        <f t="shared" si="48"/>
        <v>53.393599999999999</v>
      </c>
      <c r="GE34" s="9">
        <f t="shared" si="49"/>
        <v>4004.52</v>
      </c>
      <c r="GF34" s="9">
        <f t="shared" si="50"/>
        <v>26.6968</v>
      </c>
      <c r="GG34" s="9">
        <f t="shared" si="51"/>
        <v>2002.26</v>
      </c>
      <c r="GH34" s="9">
        <f t="shared" si="52"/>
        <v>464.98399999999998</v>
      </c>
      <c r="GI34" s="9">
        <f t="shared" si="53"/>
        <v>34873.799999999996</v>
      </c>
      <c r="GJ34" s="130">
        <f t="shared" si="54"/>
        <v>133.48400000000001</v>
      </c>
      <c r="GK34" s="130">
        <f t="shared" si="55"/>
        <v>10011.300000000001</v>
      </c>
      <c r="GL34" s="9">
        <f t="shared" si="56"/>
        <v>598.46800000000007</v>
      </c>
      <c r="GM34" s="9">
        <f t="shared" si="57"/>
        <v>44885.100000000006</v>
      </c>
      <c r="GN34" s="9">
        <f t="shared" si="58"/>
        <v>151.1198</v>
      </c>
      <c r="GO34" s="9">
        <f t="shared" si="59"/>
        <v>11333.985000000001</v>
      </c>
      <c r="GP34" s="9">
        <f t="shared" si="60"/>
        <v>185.99359999999999</v>
      </c>
      <c r="GQ34" s="9">
        <f t="shared" si="61"/>
        <v>13949.519999999999</v>
      </c>
      <c r="GR34" s="9">
        <f t="shared" si="62"/>
        <v>81.372199999999992</v>
      </c>
      <c r="GS34" s="9">
        <f t="shared" si="63"/>
        <v>6102.9149999999991</v>
      </c>
      <c r="GT34" s="9">
        <f t="shared" si="64"/>
        <v>43.382300000000001</v>
      </c>
      <c r="GU34" s="9">
        <f t="shared" si="65"/>
        <v>3253.6725000000001</v>
      </c>
      <c r="GV34" s="9">
        <f t="shared" si="66"/>
        <v>53.393599999999999</v>
      </c>
      <c r="GW34" s="9">
        <f t="shared" si="67"/>
        <v>4004.52</v>
      </c>
      <c r="GX34" s="9">
        <f t="shared" si="68"/>
        <v>23.3597</v>
      </c>
      <c r="GY34" s="9">
        <f t="shared" si="69"/>
        <v>1751.9775</v>
      </c>
      <c r="GZ34" s="9">
        <f t="shared" si="70"/>
        <v>406.86099999999999</v>
      </c>
      <c r="HA34" s="9">
        <f t="shared" si="71"/>
        <v>30514.575000000001</v>
      </c>
      <c r="HB34" s="9">
        <f t="shared" si="72"/>
        <v>116.7985</v>
      </c>
      <c r="HC34" s="9">
        <f t="shared" si="73"/>
        <v>8759.8875000000007</v>
      </c>
      <c r="HD34" s="9">
        <f t="shared" si="74"/>
        <v>523.65949999999998</v>
      </c>
      <c r="HE34" s="9">
        <f t="shared" si="75"/>
        <v>39274.462500000001</v>
      </c>
      <c r="HF34" s="9">
        <f t="shared" si="76"/>
        <v>627.72839999999997</v>
      </c>
      <c r="HG34" s="9">
        <f t="shared" si="77"/>
        <v>47079.63</v>
      </c>
      <c r="HH34" s="9">
        <f t="shared" si="78"/>
        <v>371.98719999999997</v>
      </c>
      <c r="HI34" s="9">
        <f t="shared" si="79"/>
        <v>27899.039999999997</v>
      </c>
      <c r="HJ34" s="9">
        <f t="shared" si="80"/>
        <v>267.36579999999998</v>
      </c>
      <c r="HK34" s="9">
        <f t="shared" si="81"/>
        <v>20052.434999999998</v>
      </c>
      <c r="HL34" s="9">
        <f t="shared" si="82"/>
        <v>180.20339999999999</v>
      </c>
      <c r="HM34" s="9">
        <f t="shared" si="83"/>
        <v>13515.254999999999</v>
      </c>
      <c r="HN34" s="9">
        <f t="shared" si="84"/>
        <v>106.7872</v>
      </c>
      <c r="HO34" s="9">
        <f t="shared" si="85"/>
        <v>8009.04</v>
      </c>
      <c r="HP34" s="9">
        <f t="shared" si="86"/>
        <v>76.753299999999996</v>
      </c>
      <c r="HQ34" s="9">
        <f t="shared" si="87"/>
        <v>5756.4974999999995</v>
      </c>
      <c r="HR34" s="9">
        <f t="shared" si="88"/>
        <v>1255.4567999999999</v>
      </c>
      <c r="HS34" s="9">
        <f t="shared" si="89"/>
        <v>94159.26</v>
      </c>
      <c r="HT34" s="9">
        <f t="shared" si="90"/>
        <v>360.40679999999998</v>
      </c>
      <c r="HU34" s="9">
        <f t="shared" si="91"/>
        <v>27030.51</v>
      </c>
      <c r="HV34" s="9">
        <f t="shared" si="92"/>
        <v>1615.8636000000001</v>
      </c>
      <c r="HW34" s="9">
        <f t="shared" si="93"/>
        <v>121189.77</v>
      </c>
      <c r="HX34" s="9">
        <f t="shared" si="325"/>
        <v>127.8706</v>
      </c>
      <c r="HY34" s="9">
        <f t="shared" si="94"/>
        <v>9590.2950000000001</v>
      </c>
      <c r="HZ34" s="9">
        <f t="shared" si="95"/>
        <v>104.62139999999999</v>
      </c>
      <c r="IA34" s="9">
        <f t="shared" si="96"/>
        <v>7846.6049999999996</v>
      </c>
      <c r="IB34" s="9">
        <f t="shared" si="97"/>
        <v>92.996799999999993</v>
      </c>
      <c r="IC34" s="9">
        <f t="shared" si="98"/>
        <v>6974.7599999999993</v>
      </c>
      <c r="ID34" s="9">
        <f t="shared" si="99"/>
        <v>36.708100000000002</v>
      </c>
      <c r="IE34" s="9">
        <f t="shared" si="100"/>
        <v>2753.1075000000001</v>
      </c>
      <c r="IF34" s="9">
        <f t="shared" si="101"/>
        <v>30.033899999999999</v>
      </c>
      <c r="IG34" s="9">
        <f t="shared" si="102"/>
        <v>2252.5425</v>
      </c>
      <c r="IH34" s="9">
        <f t="shared" si="103"/>
        <v>26.6968</v>
      </c>
      <c r="II34" s="9">
        <f t="shared" si="104"/>
        <v>2002.26</v>
      </c>
      <c r="IJ34" s="9">
        <f t="shared" si="105"/>
        <v>313.86419999999998</v>
      </c>
      <c r="IK34" s="9">
        <f t="shared" si="106"/>
        <v>23539.814999999999</v>
      </c>
      <c r="IL34" s="9">
        <f t="shared" si="107"/>
        <v>90.101699999999994</v>
      </c>
      <c r="IM34" s="9">
        <f t="shared" si="108"/>
        <v>6757.6274999999996</v>
      </c>
      <c r="IN34" s="9">
        <f t="shared" si="109"/>
        <v>403.96590000000003</v>
      </c>
      <c r="IO34" s="9">
        <f t="shared" si="110"/>
        <v>30297.442500000001</v>
      </c>
      <c r="IP34" s="9">
        <f t="shared" si="111"/>
        <v>313.86419999999998</v>
      </c>
      <c r="IQ34" s="9">
        <f t="shared" si="112"/>
        <v>23539.814999999999</v>
      </c>
      <c r="IR34" s="9">
        <f t="shared" si="113"/>
        <v>255.74119999999999</v>
      </c>
      <c r="IS34" s="9">
        <f t="shared" si="114"/>
        <v>19180.59</v>
      </c>
      <c r="IT34" s="9">
        <f t="shared" si="115"/>
        <v>174.369</v>
      </c>
      <c r="IU34" s="9">
        <f t="shared" si="116"/>
        <v>13077.674999999999</v>
      </c>
      <c r="IV34" s="9">
        <f t="shared" si="117"/>
        <v>90.101699999999994</v>
      </c>
      <c r="IW34" s="9">
        <f t="shared" si="118"/>
        <v>6757.6274999999996</v>
      </c>
      <c r="IX34" s="9">
        <f t="shared" si="119"/>
        <v>73.416200000000003</v>
      </c>
      <c r="IY34" s="9">
        <f t="shared" si="120"/>
        <v>5506.2150000000001</v>
      </c>
      <c r="IZ34" s="9">
        <f t="shared" si="121"/>
        <v>50.0565</v>
      </c>
      <c r="JA34" s="9">
        <f t="shared" si="122"/>
        <v>3754.2375000000002</v>
      </c>
      <c r="JB34" s="9">
        <f t="shared" si="123"/>
        <v>732.34979999999996</v>
      </c>
      <c r="JC34" s="9">
        <f t="shared" si="124"/>
        <v>54926.235000000001</v>
      </c>
      <c r="JD34" s="9">
        <f t="shared" si="125"/>
        <v>210.2373</v>
      </c>
      <c r="JE34" s="9">
        <f t="shared" si="126"/>
        <v>15767.797500000001</v>
      </c>
      <c r="JF34" s="9">
        <f t="shared" si="127"/>
        <v>942.58710000000008</v>
      </c>
      <c r="JG34" s="9">
        <f t="shared" si="128"/>
        <v>70694.032500000001</v>
      </c>
      <c r="JH34" s="9">
        <f t="shared" si="129"/>
        <v>290.61499999999995</v>
      </c>
      <c r="JI34" s="9">
        <f t="shared" si="130"/>
        <v>21796.124999999996</v>
      </c>
      <c r="JJ34" s="9">
        <f t="shared" si="131"/>
        <v>278.99039999999997</v>
      </c>
      <c r="JK34" s="9">
        <f t="shared" si="132"/>
        <v>20924.28</v>
      </c>
      <c r="JL34" s="9">
        <f t="shared" si="133"/>
        <v>92.996799999999993</v>
      </c>
      <c r="JM34" s="9">
        <f t="shared" si="134"/>
        <v>6974.7599999999993</v>
      </c>
      <c r="JN34" s="9">
        <f t="shared" si="135"/>
        <v>290.61499999999995</v>
      </c>
      <c r="JO34" s="9">
        <f t="shared" si="136"/>
        <v>21796.124999999996</v>
      </c>
      <c r="JP34" s="9">
        <f t="shared" si="137"/>
        <v>80.090400000000002</v>
      </c>
      <c r="JQ34" s="9">
        <f t="shared" si="138"/>
        <v>6006.78</v>
      </c>
      <c r="JR34" s="9">
        <f t="shared" si="139"/>
        <v>26.6968</v>
      </c>
      <c r="JS34" s="9">
        <f t="shared" si="140"/>
        <v>2002.26</v>
      </c>
      <c r="JT34" s="9">
        <f t="shared" si="141"/>
        <v>650.97759999999994</v>
      </c>
      <c r="JU34" s="9">
        <f t="shared" si="142"/>
        <v>48823.319999999992</v>
      </c>
      <c r="JV34" s="9">
        <f t="shared" si="143"/>
        <v>186.8776</v>
      </c>
      <c r="JW34" s="9">
        <f t="shared" si="144"/>
        <v>14015.82</v>
      </c>
      <c r="JX34" s="9">
        <f t="shared" si="145"/>
        <v>837.85519999999997</v>
      </c>
      <c r="JY34" s="9">
        <f t="shared" si="146"/>
        <v>62839.14</v>
      </c>
      <c r="JZ34" s="9">
        <f t="shared" si="147"/>
        <v>151.1198</v>
      </c>
      <c r="KA34" s="9">
        <f t="shared" si="148"/>
        <v>11333.985000000001</v>
      </c>
      <c r="KB34" s="9">
        <f t="shared" si="149"/>
        <v>92.996799999999993</v>
      </c>
      <c r="KC34" s="9">
        <f t="shared" si="150"/>
        <v>6974.7599999999993</v>
      </c>
      <c r="KD34" s="9">
        <f t="shared" si="151"/>
        <v>58.122999999999998</v>
      </c>
      <c r="KE34" s="9">
        <f t="shared" si="152"/>
        <v>4359.2249999999995</v>
      </c>
      <c r="KF34" s="9">
        <f t="shared" si="153"/>
        <v>43.382300000000001</v>
      </c>
      <c r="KG34" s="9">
        <f t="shared" si="154"/>
        <v>3253.6725000000001</v>
      </c>
      <c r="KH34" s="9">
        <f t="shared" si="155"/>
        <v>26.6968</v>
      </c>
      <c r="KI34" s="9">
        <f t="shared" si="156"/>
        <v>2002.26</v>
      </c>
      <c r="KJ34" s="9">
        <f t="shared" si="157"/>
        <v>16.685500000000001</v>
      </c>
      <c r="KK34" s="9">
        <f t="shared" si="158"/>
        <v>1251.4125000000001</v>
      </c>
      <c r="KL34" s="9">
        <f t="shared" si="159"/>
        <v>302.2396</v>
      </c>
      <c r="KM34" s="9">
        <f t="shared" si="160"/>
        <v>22667.97</v>
      </c>
      <c r="KN34" s="9">
        <f t="shared" si="161"/>
        <v>86.764600000000002</v>
      </c>
      <c r="KO34" s="9">
        <f t="shared" si="162"/>
        <v>6507.3450000000003</v>
      </c>
      <c r="KP34" s="9">
        <f t="shared" si="163"/>
        <v>389.00420000000003</v>
      </c>
      <c r="KQ34" s="9">
        <f t="shared" si="164"/>
        <v>29175.315000000002</v>
      </c>
      <c r="KR34" s="9">
        <f t="shared" si="165"/>
        <v>116.246</v>
      </c>
      <c r="KS34" s="9">
        <f t="shared" si="166"/>
        <v>8718.4499999999989</v>
      </c>
      <c r="KT34" s="9">
        <f t="shared" si="167"/>
        <v>162.74439999999998</v>
      </c>
      <c r="KU34" s="9">
        <f t="shared" si="168"/>
        <v>12205.829999999998</v>
      </c>
      <c r="KV34" s="9">
        <f t="shared" si="169"/>
        <v>69.747599999999991</v>
      </c>
      <c r="KW34" s="9">
        <f t="shared" si="170"/>
        <v>5231.07</v>
      </c>
      <c r="KX34" s="9">
        <f t="shared" si="171"/>
        <v>33.371000000000002</v>
      </c>
      <c r="KY34" s="9">
        <f t="shared" si="172"/>
        <v>2502.8250000000003</v>
      </c>
      <c r="KZ34" s="9">
        <f t="shared" si="173"/>
        <v>46.7194</v>
      </c>
      <c r="LA34" s="9">
        <f t="shared" si="174"/>
        <v>3503.9549999999999</v>
      </c>
      <c r="LB34" s="9">
        <f t="shared" si="175"/>
        <v>20.022600000000001</v>
      </c>
      <c r="LC34" s="9">
        <f t="shared" si="176"/>
        <v>1501.6949999999999</v>
      </c>
      <c r="LD34" s="9">
        <f t="shared" si="177"/>
        <v>337.11339999999996</v>
      </c>
      <c r="LE34" s="9">
        <f t="shared" si="178"/>
        <v>25283.504999999997</v>
      </c>
      <c r="LF34" s="9">
        <f t="shared" si="179"/>
        <v>96.775899999999993</v>
      </c>
      <c r="LG34" s="9">
        <f t="shared" si="180"/>
        <v>7258.1924999999992</v>
      </c>
      <c r="LH34" s="9">
        <f t="shared" si="181"/>
        <v>433.88929999999999</v>
      </c>
      <c r="LI34" s="9">
        <f t="shared" si="319"/>
        <v>32541.697499999995</v>
      </c>
      <c r="LJ34" s="9">
        <f t="shared" si="182"/>
        <v>325.48879999999997</v>
      </c>
      <c r="LK34" s="9">
        <f t="shared" si="183"/>
        <v>24411.659999999996</v>
      </c>
      <c r="LL34" s="9">
        <f t="shared" si="184"/>
        <v>488.23319999999995</v>
      </c>
      <c r="LM34" s="9">
        <f t="shared" si="185"/>
        <v>36617.49</v>
      </c>
      <c r="LN34" s="9">
        <f t="shared" si="186"/>
        <v>46.498399999999997</v>
      </c>
      <c r="LO34" s="9">
        <f t="shared" si="187"/>
        <v>3487.3799999999997</v>
      </c>
      <c r="LP34" s="9">
        <f t="shared" si="188"/>
        <v>93.438800000000001</v>
      </c>
      <c r="LQ34" s="9">
        <f t="shared" si="189"/>
        <v>7007.91</v>
      </c>
      <c r="LR34" s="9">
        <f t="shared" si="190"/>
        <v>140.15819999999999</v>
      </c>
      <c r="LS34" s="9">
        <f t="shared" si="191"/>
        <v>10511.865</v>
      </c>
      <c r="LT34" s="9">
        <f t="shared" si="192"/>
        <v>13.3484</v>
      </c>
      <c r="LU34" s="9">
        <f t="shared" si="193"/>
        <v>1001.13</v>
      </c>
      <c r="LV34" s="9">
        <f t="shared" si="194"/>
        <v>860.22039999999993</v>
      </c>
      <c r="LW34" s="9">
        <f t="shared" si="195"/>
        <v>64516.529999999992</v>
      </c>
      <c r="LX34" s="9">
        <f t="shared" si="196"/>
        <v>246.94540000000001</v>
      </c>
      <c r="LY34" s="9">
        <f t="shared" si="197"/>
        <v>18520.904999999999</v>
      </c>
      <c r="LZ34" s="9">
        <f t="shared" si="198"/>
        <v>1107.1658</v>
      </c>
      <c r="MA34" s="9">
        <f t="shared" si="199"/>
        <v>83037.434999999998</v>
      </c>
      <c r="MB34" s="9">
        <f t="shared" si="200"/>
        <v>697.476</v>
      </c>
      <c r="MC34" s="9">
        <f t="shared" si="201"/>
        <v>52310.7</v>
      </c>
      <c r="MD34" s="9">
        <f t="shared" si="202"/>
        <v>848.59579999999994</v>
      </c>
      <c r="ME34" s="9">
        <f t="shared" si="203"/>
        <v>63644.684999999998</v>
      </c>
      <c r="MF34" s="9">
        <f t="shared" si="204"/>
        <v>278.99039999999997</v>
      </c>
      <c r="MG34" s="9">
        <f t="shared" si="205"/>
        <v>20924.28</v>
      </c>
      <c r="MH34" s="9">
        <f t="shared" si="206"/>
        <v>200.226</v>
      </c>
      <c r="MI34" s="9">
        <f t="shared" si="207"/>
        <v>15016.95</v>
      </c>
      <c r="MJ34" s="9">
        <f t="shared" si="208"/>
        <v>243.60829999999999</v>
      </c>
      <c r="MK34" s="9">
        <f t="shared" si="209"/>
        <v>18270.622499999998</v>
      </c>
      <c r="ML34" s="9">
        <f t="shared" si="210"/>
        <v>80.090400000000002</v>
      </c>
      <c r="MM34" s="9">
        <f t="shared" si="211"/>
        <v>6006.78</v>
      </c>
      <c r="MN34" s="9">
        <f t="shared" si="212"/>
        <v>1813.4376</v>
      </c>
      <c r="MO34" s="9">
        <f t="shared" si="213"/>
        <v>136007.82</v>
      </c>
      <c r="MP34" s="9">
        <f t="shared" si="214"/>
        <v>520.58759999999995</v>
      </c>
      <c r="MQ34" s="9">
        <f t="shared" si="215"/>
        <v>39044.07</v>
      </c>
      <c r="MR34" s="9">
        <f t="shared" si="216"/>
        <v>2334.0252</v>
      </c>
      <c r="MS34" s="9">
        <f t="shared" si="320"/>
        <v>175051.89</v>
      </c>
      <c r="MT34" s="9">
        <f t="shared" si="217"/>
        <v>499.85779999999994</v>
      </c>
      <c r="MU34" s="9">
        <f t="shared" si="218"/>
        <v>37489.334999999999</v>
      </c>
      <c r="MV34" s="9">
        <f t="shared" si="219"/>
        <v>464.98399999999998</v>
      </c>
      <c r="MW34" s="9">
        <f t="shared" si="220"/>
        <v>34873.799999999996</v>
      </c>
      <c r="MX34" s="9">
        <f t="shared" si="221"/>
        <v>174.369</v>
      </c>
      <c r="MY34" s="9">
        <f t="shared" si="222"/>
        <v>13077.674999999999</v>
      </c>
      <c r="MZ34" s="9">
        <f t="shared" si="223"/>
        <v>143.49529999999999</v>
      </c>
      <c r="NA34" s="9">
        <f t="shared" si="224"/>
        <v>10762.147499999999</v>
      </c>
      <c r="NB34" s="9">
        <f t="shared" si="225"/>
        <v>133.48400000000001</v>
      </c>
      <c r="NC34" s="9">
        <f t="shared" si="226"/>
        <v>10011.300000000001</v>
      </c>
      <c r="ND34" s="9">
        <f t="shared" si="227"/>
        <v>50.0565</v>
      </c>
      <c r="NE34" s="9">
        <f t="shared" si="228"/>
        <v>3754.2375000000002</v>
      </c>
      <c r="NF34" s="9">
        <f t="shared" si="229"/>
        <v>1115.9615999999999</v>
      </c>
      <c r="NG34" s="9">
        <f t="shared" si="230"/>
        <v>83697.119999999995</v>
      </c>
      <c r="NH34" s="9">
        <f t="shared" si="231"/>
        <v>320.36160000000001</v>
      </c>
      <c r="NI34" s="9">
        <f t="shared" si="232"/>
        <v>24027.119999999999</v>
      </c>
      <c r="NJ34" s="9">
        <f t="shared" si="233"/>
        <v>1436.3232</v>
      </c>
      <c r="NK34" s="9">
        <f t="shared" si="234"/>
        <v>107724.24</v>
      </c>
      <c r="NL34" s="9">
        <f t="shared" si="235"/>
        <v>511.48239999999998</v>
      </c>
      <c r="NM34" s="9">
        <f t="shared" si="236"/>
        <v>38361.18</v>
      </c>
      <c r="NN34" s="9">
        <f t="shared" si="237"/>
        <v>557.98079999999993</v>
      </c>
      <c r="NO34" s="9">
        <f t="shared" si="238"/>
        <v>41848.559999999998</v>
      </c>
      <c r="NP34" s="9">
        <f t="shared" si="239"/>
        <v>255.74119999999999</v>
      </c>
      <c r="NQ34" s="9">
        <f t="shared" si="240"/>
        <v>19180.59</v>
      </c>
      <c r="NR34" s="9">
        <f t="shared" si="241"/>
        <v>146.83240000000001</v>
      </c>
      <c r="NS34" s="9">
        <f t="shared" si="242"/>
        <v>11012.43</v>
      </c>
      <c r="NT34" s="9">
        <f t="shared" si="243"/>
        <v>160.1808</v>
      </c>
      <c r="NU34" s="9">
        <f t="shared" si="244"/>
        <v>12013.56</v>
      </c>
      <c r="NV34" s="9">
        <f t="shared" si="245"/>
        <v>73.416200000000003</v>
      </c>
      <c r="NW34" s="9">
        <f t="shared" si="246"/>
        <v>5506.2150000000001</v>
      </c>
      <c r="NX34" s="9">
        <f t="shared" si="247"/>
        <v>1301.9551999999999</v>
      </c>
      <c r="NY34" s="9">
        <f t="shared" si="248"/>
        <v>97646.639999999985</v>
      </c>
      <c r="NZ34" s="9">
        <f t="shared" si="249"/>
        <v>373.7552</v>
      </c>
      <c r="OA34" s="9">
        <f t="shared" si="250"/>
        <v>28031.64</v>
      </c>
      <c r="OB34" s="9">
        <f t="shared" si="251"/>
        <v>1675.7103999999999</v>
      </c>
      <c r="OC34" s="9">
        <f t="shared" si="321"/>
        <v>125678.27999999998</v>
      </c>
      <c r="OD34" s="9">
        <f t="shared" si="252"/>
        <v>162.74439999999998</v>
      </c>
      <c r="OE34" s="9">
        <f t="shared" si="253"/>
        <v>12205.829999999998</v>
      </c>
      <c r="OF34" s="9">
        <f t="shared" si="254"/>
        <v>139.49519999999998</v>
      </c>
      <c r="OG34" s="9">
        <f t="shared" si="255"/>
        <v>10462.14</v>
      </c>
      <c r="OH34" s="9">
        <f t="shared" si="256"/>
        <v>69.747599999999991</v>
      </c>
      <c r="OI34" s="9">
        <f t="shared" si="257"/>
        <v>5231.07</v>
      </c>
      <c r="OJ34" s="9">
        <f t="shared" si="258"/>
        <v>46.7194</v>
      </c>
      <c r="OK34" s="9">
        <f t="shared" si="259"/>
        <v>3503.9549999999999</v>
      </c>
      <c r="OL34" s="9">
        <f t="shared" si="260"/>
        <v>40.045200000000001</v>
      </c>
      <c r="OM34" s="9">
        <f t="shared" si="261"/>
        <v>3003.39</v>
      </c>
      <c r="ON34" s="9">
        <f t="shared" si="262"/>
        <v>20.022600000000001</v>
      </c>
      <c r="OO34" s="9">
        <f t="shared" si="263"/>
        <v>1501.6949999999999</v>
      </c>
      <c r="OP34" s="9">
        <f t="shared" si="264"/>
        <v>371.98719999999997</v>
      </c>
      <c r="OQ34" s="9">
        <f t="shared" si="265"/>
        <v>27899.039999999997</v>
      </c>
      <c r="OR34" s="9">
        <f t="shared" si="266"/>
        <v>106.7872</v>
      </c>
      <c r="OS34" s="9">
        <f t="shared" si="267"/>
        <v>8009.04</v>
      </c>
      <c r="OT34" s="9">
        <f t="shared" si="322"/>
        <v>478.77439999999996</v>
      </c>
      <c r="OU34" s="9">
        <f t="shared" si="268"/>
        <v>35908.079999999994</v>
      </c>
      <c r="OV34" s="9">
        <f t="shared" si="269"/>
        <v>534.73159999999996</v>
      </c>
      <c r="OW34" s="9">
        <f t="shared" si="270"/>
        <v>40104.869999999995</v>
      </c>
      <c r="OX34" s="9">
        <f t="shared" si="271"/>
        <v>325.48879999999997</v>
      </c>
      <c r="OY34" s="9">
        <f t="shared" si="272"/>
        <v>24411.659999999996</v>
      </c>
      <c r="OZ34" s="9">
        <f t="shared" si="273"/>
        <v>418.48559999999998</v>
      </c>
      <c r="PA34" s="9">
        <f t="shared" si="274"/>
        <v>31386.42</v>
      </c>
      <c r="PB34" s="9">
        <f t="shared" si="275"/>
        <v>153.50659999999999</v>
      </c>
      <c r="PC34" s="9">
        <f t="shared" si="276"/>
        <v>11512.994999999999</v>
      </c>
      <c r="PD34" s="9">
        <f t="shared" si="277"/>
        <v>93.438800000000001</v>
      </c>
      <c r="PE34" s="9">
        <f t="shared" si="278"/>
        <v>7007.91</v>
      </c>
      <c r="PF34" s="9">
        <f t="shared" si="279"/>
        <v>120.1356</v>
      </c>
      <c r="PG34" s="9">
        <f t="shared" si="280"/>
        <v>9010.17</v>
      </c>
      <c r="PH34" s="9">
        <f t="shared" si="281"/>
        <v>1267.0813999999998</v>
      </c>
      <c r="PI34" s="9">
        <f t="shared" si="282"/>
        <v>95031.104999999981</v>
      </c>
      <c r="PJ34" s="9">
        <f t="shared" si="283"/>
        <v>363.7439</v>
      </c>
      <c r="PK34" s="9">
        <f t="shared" si="284"/>
        <v>27280.7925</v>
      </c>
      <c r="PL34" s="9">
        <f t="shared" si="285"/>
        <v>1630.8253</v>
      </c>
      <c r="PM34" s="9">
        <f t="shared" si="323"/>
        <v>122311.89749999998</v>
      </c>
      <c r="PN34" s="9">
        <f t="shared" si="286"/>
        <v>151.1198</v>
      </c>
      <c r="PO34" s="9">
        <f t="shared" si="287"/>
        <v>11333.985000000001</v>
      </c>
      <c r="PP34" s="9">
        <f t="shared" si="288"/>
        <v>151.1198</v>
      </c>
      <c r="PQ34" s="9">
        <f t="shared" si="289"/>
        <v>11333.985000000001</v>
      </c>
      <c r="PR34" s="9">
        <f t="shared" si="290"/>
        <v>69.747599999999991</v>
      </c>
      <c r="PS34" s="9">
        <f t="shared" si="291"/>
        <v>5231.07</v>
      </c>
      <c r="PT34" s="9">
        <f t="shared" si="292"/>
        <v>43.382300000000001</v>
      </c>
      <c r="PU34" s="9">
        <f t="shared" si="293"/>
        <v>3253.6725000000001</v>
      </c>
      <c r="PV34" s="9">
        <f t="shared" si="294"/>
        <v>43.382300000000001</v>
      </c>
      <c r="PW34" s="9">
        <f t="shared" si="295"/>
        <v>3253.6725000000001</v>
      </c>
      <c r="PX34" s="9">
        <f t="shared" si="296"/>
        <v>20.022600000000001</v>
      </c>
      <c r="PY34" s="9">
        <f t="shared" si="297"/>
        <v>1501.6949999999999</v>
      </c>
      <c r="PZ34" s="9">
        <f t="shared" si="298"/>
        <v>371.98719999999997</v>
      </c>
      <c r="QA34" s="9">
        <f t="shared" si="299"/>
        <v>27899.039999999997</v>
      </c>
      <c r="QB34" s="9">
        <f t="shared" si="300"/>
        <v>106.7872</v>
      </c>
      <c r="QC34" s="9">
        <f t="shared" si="301"/>
        <v>8009.04</v>
      </c>
      <c r="QD34" s="9">
        <f t="shared" si="302"/>
        <v>478.77440000000001</v>
      </c>
      <c r="QE34" s="9">
        <f t="shared" si="324"/>
        <v>35908.079999999994</v>
      </c>
      <c r="QF34" s="9">
        <f t="shared" si="303"/>
        <v>825.34659999999997</v>
      </c>
      <c r="QG34" s="9">
        <f t="shared" si="304"/>
        <v>61900.994999999995</v>
      </c>
      <c r="QH34" s="9">
        <f t="shared" si="305"/>
        <v>236.9341</v>
      </c>
      <c r="QI34" s="9">
        <f t="shared" si="306"/>
        <v>17770.057499999999</v>
      </c>
      <c r="QJ34" s="9">
        <f t="shared" si="307"/>
        <v>1062.2807</v>
      </c>
      <c r="QK34" s="9">
        <f t="shared" si="308"/>
        <v>79671.052500000005</v>
      </c>
      <c r="QL34" s="24">
        <f t="shared" si="309"/>
        <v>18672.2016</v>
      </c>
      <c r="QM34" s="24">
        <f t="shared" si="310"/>
        <v>1329721.0875000001</v>
      </c>
    </row>
    <row r="35" spans="1:455" s="5" customFormat="1" ht="18.75" customHeight="1" x14ac:dyDescent="0.25">
      <c r="A35" s="8" t="s">
        <v>232</v>
      </c>
      <c r="B35" s="3" t="s">
        <v>231</v>
      </c>
      <c r="C35" s="9">
        <v>35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v>200</v>
      </c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>
        <v>200</v>
      </c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>
        <v>200</v>
      </c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>
        <f t="shared" si="0"/>
        <v>0.6</v>
      </c>
      <c r="DZ35" s="9">
        <f t="shared" si="1"/>
        <v>21</v>
      </c>
      <c r="EA35" s="9">
        <f t="shared" si="311"/>
        <v>10.199999999999999</v>
      </c>
      <c r="EB35" s="9">
        <f t="shared" si="2"/>
        <v>357</v>
      </c>
      <c r="EC35" s="9">
        <f t="shared" si="3"/>
        <v>0</v>
      </c>
      <c r="ED35" s="9">
        <f t="shared" si="4"/>
        <v>0</v>
      </c>
      <c r="EE35" s="9">
        <f t="shared" si="312"/>
        <v>0</v>
      </c>
      <c r="EF35" s="9">
        <f t="shared" si="5"/>
        <v>0</v>
      </c>
      <c r="EG35" s="9">
        <f t="shared" si="313"/>
        <v>0.6</v>
      </c>
      <c r="EH35" s="9">
        <f t="shared" si="314"/>
        <v>21</v>
      </c>
      <c r="EI35" s="8" t="s">
        <v>76</v>
      </c>
      <c r="EJ35" s="9">
        <f t="shared" si="6"/>
        <v>10.199999999999999</v>
      </c>
      <c r="EK35" s="9">
        <f t="shared" si="7"/>
        <v>357</v>
      </c>
      <c r="EL35" s="9">
        <f t="shared" si="315"/>
        <v>367.2</v>
      </c>
      <c r="EM35" s="9">
        <f t="shared" si="316"/>
        <v>12852</v>
      </c>
      <c r="EN35" s="9">
        <f t="shared" si="317"/>
        <v>489.59999999999997</v>
      </c>
      <c r="EO35" s="9">
        <f t="shared" si="8"/>
        <v>17136</v>
      </c>
      <c r="EP35" s="9">
        <f t="shared" si="318"/>
        <v>204</v>
      </c>
      <c r="EQ35" s="9">
        <f t="shared" si="9"/>
        <v>7140</v>
      </c>
      <c r="ER35" s="9">
        <f t="shared" si="10"/>
        <v>0</v>
      </c>
      <c r="ES35" s="9">
        <f t="shared" si="11"/>
        <v>0</v>
      </c>
      <c r="ET35" s="9">
        <f t="shared" si="12"/>
        <v>0</v>
      </c>
      <c r="EU35" s="9">
        <f t="shared" si="13"/>
        <v>0</v>
      </c>
      <c r="EV35" s="9">
        <f t="shared" si="14"/>
        <v>0</v>
      </c>
      <c r="EW35" s="9">
        <f t="shared" si="15"/>
        <v>0</v>
      </c>
      <c r="EX35" s="9">
        <f t="shared" si="16"/>
        <v>1060.8</v>
      </c>
      <c r="EY35" s="9">
        <f t="shared" si="17"/>
        <v>37128</v>
      </c>
      <c r="EZ35" s="9">
        <f t="shared" si="18"/>
        <v>0</v>
      </c>
      <c r="FA35" s="9">
        <f t="shared" si="19"/>
        <v>0</v>
      </c>
      <c r="FB35" s="9">
        <f t="shared" si="20"/>
        <v>1060.8</v>
      </c>
      <c r="FC35" s="9">
        <f t="shared" si="21"/>
        <v>37128</v>
      </c>
      <c r="FD35" s="9">
        <f t="shared" si="22"/>
        <v>40.799999999999997</v>
      </c>
      <c r="FE35" s="9">
        <f t="shared" si="23"/>
        <v>1428</v>
      </c>
      <c r="FF35" s="9">
        <f t="shared" si="24"/>
        <v>61.199999999999996</v>
      </c>
      <c r="FG35" s="9">
        <f t="shared" si="25"/>
        <v>2142</v>
      </c>
      <c r="FH35" s="9">
        <f t="shared" si="26"/>
        <v>81.599999999999994</v>
      </c>
      <c r="FI35" s="9">
        <f t="shared" si="27"/>
        <v>2856</v>
      </c>
      <c r="FJ35" s="9">
        <f t="shared" si="28"/>
        <v>0</v>
      </c>
      <c r="FK35" s="9">
        <f t="shared" si="29"/>
        <v>0</v>
      </c>
      <c r="FL35" s="9">
        <f t="shared" si="30"/>
        <v>0</v>
      </c>
      <c r="FM35" s="9">
        <f t="shared" si="31"/>
        <v>0</v>
      </c>
      <c r="FN35" s="9">
        <f t="shared" si="32"/>
        <v>0</v>
      </c>
      <c r="FO35" s="9">
        <f t="shared" si="33"/>
        <v>0</v>
      </c>
      <c r="FP35" s="9">
        <f t="shared" si="34"/>
        <v>153</v>
      </c>
      <c r="FQ35" s="9">
        <f t="shared" si="35"/>
        <v>5355</v>
      </c>
      <c r="FR35" s="9">
        <f t="shared" si="36"/>
        <v>0</v>
      </c>
      <c r="FS35" s="9">
        <f t="shared" si="37"/>
        <v>0</v>
      </c>
      <c r="FT35" s="9">
        <f t="shared" si="38"/>
        <v>153</v>
      </c>
      <c r="FU35" s="9">
        <f t="shared" si="39"/>
        <v>5355</v>
      </c>
      <c r="FV35" s="9">
        <f t="shared" si="40"/>
        <v>163.19999999999999</v>
      </c>
      <c r="FW35" s="9">
        <f t="shared" si="41"/>
        <v>5712</v>
      </c>
      <c r="FX35" s="9">
        <f t="shared" si="42"/>
        <v>163.19999999999999</v>
      </c>
      <c r="FY35" s="9">
        <f t="shared" si="43"/>
        <v>5712</v>
      </c>
      <c r="FZ35" s="9">
        <f t="shared" si="44"/>
        <v>81.599999999999994</v>
      </c>
      <c r="GA35" s="9">
        <f t="shared" si="45"/>
        <v>2856</v>
      </c>
      <c r="GB35" s="9">
        <f t="shared" si="46"/>
        <v>0</v>
      </c>
      <c r="GC35" s="9">
        <f t="shared" si="47"/>
        <v>0</v>
      </c>
      <c r="GD35" s="9">
        <f t="shared" si="48"/>
        <v>0</v>
      </c>
      <c r="GE35" s="9">
        <f t="shared" si="49"/>
        <v>0</v>
      </c>
      <c r="GF35" s="9">
        <f t="shared" si="50"/>
        <v>0</v>
      </c>
      <c r="GG35" s="9">
        <f t="shared" si="51"/>
        <v>0</v>
      </c>
      <c r="GH35" s="9">
        <f t="shared" si="52"/>
        <v>408</v>
      </c>
      <c r="GI35" s="9">
        <f t="shared" si="53"/>
        <v>14280</v>
      </c>
      <c r="GJ35" s="130">
        <f t="shared" si="54"/>
        <v>0</v>
      </c>
      <c r="GK35" s="130">
        <f t="shared" si="55"/>
        <v>0</v>
      </c>
      <c r="GL35" s="9">
        <f t="shared" si="56"/>
        <v>408</v>
      </c>
      <c r="GM35" s="9">
        <f t="shared" si="57"/>
        <v>14280</v>
      </c>
      <c r="GN35" s="9">
        <f t="shared" si="58"/>
        <v>132.6</v>
      </c>
      <c r="GO35" s="9">
        <f t="shared" si="59"/>
        <v>4641</v>
      </c>
      <c r="GP35" s="9">
        <f t="shared" si="60"/>
        <v>163.19999999999999</v>
      </c>
      <c r="GQ35" s="9">
        <f t="shared" si="61"/>
        <v>5712</v>
      </c>
      <c r="GR35" s="9">
        <f t="shared" si="62"/>
        <v>71.399999999999991</v>
      </c>
      <c r="GS35" s="9">
        <f t="shared" si="63"/>
        <v>2498.9999999999995</v>
      </c>
      <c r="GT35" s="9">
        <f t="shared" si="64"/>
        <v>0</v>
      </c>
      <c r="GU35" s="9">
        <f t="shared" si="65"/>
        <v>0</v>
      </c>
      <c r="GV35" s="9">
        <f t="shared" si="66"/>
        <v>0</v>
      </c>
      <c r="GW35" s="9">
        <f t="shared" si="67"/>
        <v>0</v>
      </c>
      <c r="GX35" s="9">
        <f t="shared" si="68"/>
        <v>0</v>
      </c>
      <c r="GY35" s="9">
        <f t="shared" si="69"/>
        <v>0</v>
      </c>
      <c r="GZ35" s="9">
        <f t="shared" si="70"/>
        <v>357</v>
      </c>
      <c r="HA35" s="9">
        <f t="shared" si="71"/>
        <v>12495</v>
      </c>
      <c r="HB35" s="9">
        <f t="shared" si="72"/>
        <v>0</v>
      </c>
      <c r="HC35" s="9">
        <f t="shared" si="73"/>
        <v>0</v>
      </c>
      <c r="HD35" s="9">
        <f t="shared" si="74"/>
        <v>357</v>
      </c>
      <c r="HE35" s="9">
        <f t="shared" si="75"/>
        <v>12495</v>
      </c>
      <c r="HF35" s="9">
        <f t="shared" si="76"/>
        <v>550.79999999999995</v>
      </c>
      <c r="HG35" s="9">
        <f t="shared" si="77"/>
        <v>19278</v>
      </c>
      <c r="HH35" s="9">
        <f t="shared" si="78"/>
        <v>326.39999999999998</v>
      </c>
      <c r="HI35" s="9">
        <f t="shared" si="79"/>
        <v>11424</v>
      </c>
      <c r="HJ35" s="9">
        <f t="shared" si="80"/>
        <v>234.6</v>
      </c>
      <c r="HK35" s="9">
        <f t="shared" si="81"/>
        <v>8211</v>
      </c>
      <c r="HL35" s="9">
        <f t="shared" si="82"/>
        <v>0</v>
      </c>
      <c r="HM35" s="9">
        <f t="shared" si="83"/>
        <v>0</v>
      </c>
      <c r="HN35" s="9">
        <f t="shared" si="84"/>
        <v>0</v>
      </c>
      <c r="HO35" s="9">
        <f t="shared" si="85"/>
        <v>0</v>
      </c>
      <c r="HP35" s="9">
        <f t="shared" si="86"/>
        <v>0</v>
      </c>
      <c r="HQ35" s="9">
        <f t="shared" si="87"/>
        <v>0</v>
      </c>
      <c r="HR35" s="9">
        <f t="shared" si="88"/>
        <v>1101.5999999999999</v>
      </c>
      <c r="HS35" s="9">
        <f t="shared" si="89"/>
        <v>38556</v>
      </c>
      <c r="HT35" s="9">
        <f t="shared" si="90"/>
        <v>0</v>
      </c>
      <c r="HU35" s="9">
        <f t="shared" si="91"/>
        <v>0</v>
      </c>
      <c r="HV35" s="9">
        <f t="shared" si="92"/>
        <v>1101.5999999999999</v>
      </c>
      <c r="HW35" s="9">
        <f t="shared" si="93"/>
        <v>38556</v>
      </c>
      <c r="HX35" s="9">
        <f t="shared" si="325"/>
        <v>112.19999999999999</v>
      </c>
      <c r="HY35" s="9">
        <f t="shared" si="94"/>
        <v>3926.9999999999995</v>
      </c>
      <c r="HZ35" s="9">
        <f t="shared" si="95"/>
        <v>91.8</v>
      </c>
      <c r="IA35" s="9">
        <f t="shared" si="96"/>
        <v>3213</v>
      </c>
      <c r="IB35" s="9">
        <f t="shared" si="97"/>
        <v>81.599999999999994</v>
      </c>
      <c r="IC35" s="9">
        <f t="shared" si="98"/>
        <v>2856</v>
      </c>
      <c r="ID35" s="9">
        <f t="shared" si="99"/>
        <v>0</v>
      </c>
      <c r="IE35" s="9">
        <f t="shared" si="100"/>
        <v>0</v>
      </c>
      <c r="IF35" s="9">
        <f t="shared" si="101"/>
        <v>0</v>
      </c>
      <c r="IG35" s="9">
        <f t="shared" si="102"/>
        <v>0</v>
      </c>
      <c r="IH35" s="9">
        <f t="shared" si="103"/>
        <v>0</v>
      </c>
      <c r="II35" s="9">
        <f t="shared" si="104"/>
        <v>0</v>
      </c>
      <c r="IJ35" s="9">
        <f t="shared" si="105"/>
        <v>275.39999999999998</v>
      </c>
      <c r="IK35" s="9">
        <f t="shared" si="106"/>
        <v>9639</v>
      </c>
      <c r="IL35" s="9">
        <f t="shared" si="107"/>
        <v>0</v>
      </c>
      <c r="IM35" s="9">
        <f t="shared" si="108"/>
        <v>0</v>
      </c>
      <c r="IN35" s="9">
        <f t="shared" si="109"/>
        <v>275.39999999999998</v>
      </c>
      <c r="IO35" s="9">
        <f t="shared" si="110"/>
        <v>9639</v>
      </c>
      <c r="IP35" s="9">
        <f t="shared" si="111"/>
        <v>275.39999999999998</v>
      </c>
      <c r="IQ35" s="9">
        <f t="shared" si="112"/>
        <v>9639</v>
      </c>
      <c r="IR35" s="9">
        <f t="shared" si="113"/>
        <v>224.39999999999998</v>
      </c>
      <c r="IS35" s="9">
        <f t="shared" si="114"/>
        <v>7853.9999999999991</v>
      </c>
      <c r="IT35" s="9">
        <f t="shared" si="115"/>
        <v>153</v>
      </c>
      <c r="IU35" s="9">
        <f t="shared" si="116"/>
        <v>5355</v>
      </c>
      <c r="IV35" s="9">
        <f t="shared" si="117"/>
        <v>0</v>
      </c>
      <c r="IW35" s="9">
        <f t="shared" si="118"/>
        <v>0</v>
      </c>
      <c r="IX35" s="9">
        <f t="shared" si="119"/>
        <v>0</v>
      </c>
      <c r="IY35" s="9">
        <f t="shared" si="120"/>
        <v>0</v>
      </c>
      <c r="IZ35" s="9">
        <f t="shared" si="121"/>
        <v>0</v>
      </c>
      <c r="JA35" s="9">
        <f t="shared" si="122"/>
        <v>0</v>
      </c>
      <c r="JB35" s="9">
        <f t="shared" si="123"/>
        <v>642.59999999999991</v>
      </c>
      <c r="JC35" s="9">
        <f t="shared" si="124"/>
        <v>22490.999999999996</v>
      </c>
      <c r="JD35" s="9">
        <f t="shared" si="125"/>
        <v>0</v>
      </c>
      <c r="JE35" s="9">
        <f t="shared" si="126"/>
        <v>0</v>
      </c>
      <c r="JF35" s="9">
        <f t="shared" si="127"/>
        <v>642.59999999999991</v>
      </c>
      <c r="JG35" s="9">
        <f t="shared" si="128"/>
        <v>22490.999999999996</v>
      </c>
      <c r="JH35" s="9">
        <f t="shared" si="129"/>
        <v>254.99999999999997</v>
      </c>
      <c r="JI35" s="9">
        <f t="shared" si="130"/>
        <v>8924.9999999999982</v>
      </c>
      <c r="JJ35" s="9">
        <f t="shared" si="131"/>
        <v>244.79999999999998</v>
      </c>
      <c r="JK35" s="9">
        <f t="shared" si="132"/>
        <v>8568</v>
      </c>
      <c r="JL35" s="9">
        <f t="shared" si="133"/>
        <v>81.599999999999994</v>
      </c>
      <c r="JM35" s="9">
        <f t="shared" si="134"/>
        <v>2856</v>
      </c>
      <c r="JN35" s="9">
        <f t="shared" si="135"/>
        <v>254.99999999999997</v>
      </c>
      <c r="JO35" s="9">
        <f t="shared" si="136"/>
        <v>8924.9999999999982</v>
      </c>
      <c r="JP35" s="9">
        <f t="shared" si="137"/>
        <v>0</v>
      </c>
      <c r="JQ35" s="9">
        <f t="shared" si="138"/>
        <v>0</v>
      </c>
      <c r="JR35" s="9">
        <f t="shared" si="139"/>
        <v>0</v>
      </c>
      <c r="JS35" s="9">
        <f t="shared" si="140"/>
        <v>0</v>
      </c>
      <c r="JT35" s="9">
        <f t="shared" si="141"/>
        <v>571.19999999999993</v>
      </c>
      <c r="JU35" s="9">
        <f t="shared" si="142"/>
        <v>19991.999999999996</v>
      </c>
      <c r="JV35" s="9">
        <f t="shared" si="143"/>
        <v>0</v>
      </c>
      <c r="JW35" s="9">
        <f t="shared" si="144"/>
        <v>0</v>
      </c>
      <c r="JX35" s="9">
        <f t="shared" si="145"/>
        <v>571.19999999999993</v>
      </c>
      <c r="JY35" s="9">
        <f t="shared" si="146"/>
        <v>19991.999999999996</v>
      </c>
      <c r="JZ35" s="9">
        <f t="shared" si="147"/>
        <v>132.6</v>
      </c>
      <c r="KA35" s="9">
        <f t="shared" si="148"/>
        <v>4641</v>
      </c>
      <c r="KB35" s="9">
        <f t="shared" si="149"/>
        <v>81.599999999999994</v>
      </c>
      <c r="KC35" s="9">
        <f t="shared" si="150"/>
        <v>2856</v>
      </c>
      <c r="KD35" s="9">
        <f t="shared" si="151"/>
        <v>51</v>
      </c>
      <c r="KE35" s="9">
        <f t="shared" si="152"/>
        <v>1785</v>
      </c>
      <c r="KF35" s="9">
        <f t="shared" si="153"/>
        <v>0</v>
      </c>
      <c r="KG35" s="9">
        <f t="shared" si="154"/>
        <v>0</v>
      </c>
      <c r="KH35" s="9">
        <f t="shared" si="155"/>
        <v>0</v>
      </c>
      <c r="KI35" s="9">
        <f t="shared" si="156"/>
        <v>0</v>
      </c>
      <c r="KJ35" s="9">
        <f t="shared" si="157"/>
        <v>0</v>
      </c>
      <c r="KK35" s="9">
        <f t="shared" si="158"/>
        <v>0</v>
      </c>
      <c r="KL35" s="9">
        <f t="shared" si="159"/>
        <v>265.2</v>
      </c>
      <c r="KM35" s="9">
        <f t="shared" si="160"/>
        <v>9282</v>
      </c>
      <c r="KN35" s="9">
        <f t="shared" si="161"/>
        <v>0</v>
      </c>
      <c r="KO35" s="9">
        <f t="shared" si="162"/>
        <v>0</v>
      </c>
      <c r="KP35" s="9">
        <f t="shared" si="163"/>
        <v>265.2</v>
      </c>
      <c r="KQ35" s="9">
        <f t="shared" si="164"/>
        <v>9282</v>
      </c>
      <c r="KR35" s="9">
        <f t="shared" si="165"/>
        <v>102</v>
      </c>
      <c r="KS35" s="9">
        <f t="shared" si="166"/>
        <v>3570</v>
      </c>
      <c r="KT35" s="9">
        <f t="shared" si="167"/>
        <v>142.79999999999998</v>
      </c>
      <c r="KU35" s="9">
        <f t="shared" si="168"/>
        <v>4997.9999999999991</v>
      </c>
      <c r="KV35" s="9">
        <f t="shared" si="169"/>
        <v>61.199999999999996</v>
      </c>
      <c r="KW35" s="9">
        <f t="shared" si="170"/>
        <v>2142</v>
      </c>
      <c r="KX35" s="9">
        <f t="shared" si="171"/>
        <v>0</v>
      </c>
      <c r="KY35" s="9">
        <f t="shared" si="172"/>
        <v>0</v>
      </c>
      <c r="KZ35" s="9">
        <f t="shared" si="173"/>
        <v>0</v>
      </c>
      <c r="LA35" s="9">
        <f t="shared" si="174"/>
        <v>0</v>
      </c>
      <c r="LB35" s="9">
        <f t="shared" si="175"/>
        <v>0</v>
      </c>
      <c r="LC35" s="9">
        <f t="shared" si="176"/>
        <v>0</v>
      </c>
      <c r="LD35" s="9">
        <f t="shared" si="177"/>
        <v>295.79999999999995</v>
      </c>
      <c r="LE35" s="9">
        <f t="shared" si="178"/>
        <v>10352.999999999998</v>
      </c>
      <c r="LF35" s="9">
        <f t="shared" si="179"/>
        <v>0</v>
      </c>
      <c r="LG35" s="9">
        <f t="shared" si="180"/>
        <v>0</v>
      </c>
      <c r="LH35" s="9">
        <f t="shared" si="181"/>
        <v>295.79999999999995</v>
      </c>
      <c r="LI35" s="9">
        <f t="shared" si="319"/>
        <v>10352.999999999998</v>
      </c>
      <c r="LJ35" s="9">
        <f t="shared" si="182"/>
        <v>285.59999999999997</v>
      </c>
      <c r="LK35" s="9">
        <f t="shared" si="183"/>
        <v>9995.9999999999982</v>
      </c>
      <c r="LL35" s="9">
        <f t="shared" si="184"/>
        <v>428.4</v>
      </c>
      <c r="LM35" s="9">
        <f t="shared" si="185"/>
        <v>14994</v>
      </c>
      <c r="LN35" s="9">
        <f t="shared" si="186"/>
        <v>40.799999999999997</v>
      </c>
      <c r="LO35" s="9">
        <f t="shared" si="187"/>
        <v>1428</v>
      </c>
      <c r="LP35" s="9">
        <f t="shared" si="188"/>
        <v>0</v>
      </c>
      <c r="LQ35" s="9">
        <f t="shared" si="189"/>
        <v>0</v>
      </c>
      <c r="LR35" s="9">
        <f t="shared" si="190"/>
        <v>0</v>
      </c>
      <c r="LS35" s="9">
        <f t="shared" si="191"/>
        <v>0</v>
      </c>
      <c r="LT35" s="9">
        <f t="shared" si="192"/>
        <v>0</v>
      </c>
      <c r="LU35" s="9">
        <f t="shared" si="193"/>
        <v>0</v>
      </c>
      <c r="LV35" s="9">
        <f t="shared" si="194"/>
        <v>754.8</v>
      </c>
      <c r="LW35" s="9">
        <f t="shared" si="195"/>
        <v>26418</v>
      </c>
      <c r="LX35" s="9">
        <f t="shared" si="196"/>
        <v>0</v>
      </c>
      <c r="LY35" s="9">
        <f t="shared" si="197"/>
        <v>0</v>
      </c>
      <c r="LZ35" s="9">
        <f t="shared" si="198"/>
        <v>754.8</v>
      </c>
      <c r="MA35" s="9">
        <f t="shared" si="199"/>
        <v>26418</v>
      </c>
      <c r="MB35" s="9">
        <f t="shared" si="200"/>
        <v>612</v>
      </c>
      <c r="MC35" s="9">
        <f t="shared" si="201"/>
        <v>21420</v>
      </c>
      <c r="MD35" s="9">
        <f t="shared" si="202"/>
        <v>744.59999999999991</v>
      </c>
      <c r="ME35" s="9">
        <f t="shared" si="203"/>
        <v>26060.999999999996</v>
      </c>
      <c r="MF35" s="9">
        <f t="shared" si="204"/>
        <v>244.79999999999998</v>
      </c>
      <c r="MG35" s="9">
        <f t="shared" si="205"/>
        <v>8568</v>
      </c>
      <c r="MH35" s="9">
        <f t="shared" si="206"/>
        <v>0</v>
      </c>
      <c r="MI35" s="9">
        <f t="shared" si="207"/>
        <v>0</v>
      </c>
      <c r="MJ35" s="9">
        <f t="shared" si="208"/>
        <v>0</v>
      </c>
      <c r="MK35" s="9">
        <f t="shared" si="209"/>
        <v>0</v>
      </c>
      <c r="ML35" s="9">
        <f t="shared" si="210"/>
        <v>0</v>
      </c>
      <c r="MM35" s="9">
        <f t="shared" si="211"/>
        <v>0</v>
      </c>
      <c r="MN35" s="9">
        <f t="shared" si="212"/>
        <v>1591.1999999999998</v>
      </c>
      <c r="MO35" s="9">
        <f t="shared" si="213"/>
        <v>55691.999999999993</v>
      </c>
      <c r="MP35" s="9">
        <f t="shared" si="214"/>
        <v>0</v>
      </c>
      <c r="MQ35" s="9">
        <f t="shared" si="215"/>
        <v>0</v>
      </c>
      <c r="MR35" s="9">
        <f t="shared" si="216"/>
        <v>1591.1999999999998</v>
      </c>
      <c r="MS35" s="9">
        <f t="shared" si="320"/>
        <v>55691.999999999993</v>
      </c>
      <c r="MT35" s="9">
        <f t="shared" si="217"/>
        <v>438.59999999999997</v>
      </c>
      <c r="MU35" s="9">
        <f t="shared" si="218"/>
        <v>15350.999999999998</v>
      </c>
      <c r="MV35" s="9">
        <f t="shared" si="219"/>
        <v>408</v>
      </c>
      <c r="MW35" s="9">
        <f t="shared" si="220"/>
        <v>14280</v>
      </c>
      <c r="MX35" s="9">
        <f t="shared" si="221"/>
        <v>153</v>
      </c>
      <c r="MY35" s="9">
        <f t="shared" si="222"/>
        <v>5355</v>
      </c>
      <c r="MZ35" s="9">
        <f t="shared" si="223"/>
        <v>0</v>
      </c>
      <c r="NA35" s="9">
        <f t="shared" si="224"/>
        <v>0</v>
      </c>
      <c r="NB35" s="9">
        <f t="shared" si="225"/>
        <v>0</v>
      </c>
      <c r="NC35" s="9">
        <f t="shared" si="226"/>
        <v>0</v>
      </c>
      <c r="ND35" s="9">
        <f t="shared" si="227"/>
        <v>0</v>
      </c>
      <c r="NE35" s="9">
        <f t="shared" si="228"/>
        <v>0</v>
      </c>
      <c r="NF35" s="9">
        <f t="shared" si="229"/>
        <v>979.19999999999993</v>
      </c>
      <c r="NG35" s="9">
        <f t="shared" si="230"/>
        <v>34272</v>
      </c>
      <c r="NH35" s="9">
        <f t="shared" si="231"/>
        <v>0</v>
      </c>
      <c r="NI35" s="9">
        <f t="shared" si="232"/>
        <v>0</v>
      </c>
      <c r="NJ35" s="9">
        <f t="shared" si="233"/>
        <v>979.19999999999993</v>
      </c>
      <c r="NK35" s="9">
        <f t="shared" si="234"/>
        <v>34272</v>
      </c>
      <c r="NL35" s="9">
        <f t="shared" si="235"/>
        <v>448.79999999999995</v>
      </c>
      <c r="NM35" s="9">
        <f t="shared" si="236"/>
        <v>15707.999999999998</v>
      </c>
      <c r="NN35" s="9">
        <f t="shared" si="237"/>
        <v>489.59999999999997</v>
      </c>
      <c r="NO35" s="9">
        <f t="shared" si="238"/>
        <v>17136</v>
      </c>
      <c r="NP35" s="9">
        <f t="shared" si="239"/>
        <v>224.39999999999998</v>
      </c>
      <c r="NQ35" s="9">
        <f t="shared" si="240"/>
        <v>7853.9999999999991</v>
      </c>
      <c r="NR35" s="9">
        <f t="shared" si="241"/>
        <v>0</v>
      </c>
      <c r="NS35" s="9">
        <f t="shared" si="242"/>
        <v>0</v>
      </c>
      <c r="NT35" s="9">
        <f t="shared" si="243"/>
        <v>0</v>
      </c>
      <c r="NU35" s="9">
        <f t="shared" si="244"/>
        <v>0</v>
      </c>
      <c r="NV35" s="9">
        <f t="shared" si="245"/>
        <v>0</v>
      </c>
      <c r="NW35" s="9">
        <f t="shared" si="246"/>
        <v>0</v>
      </c>
      <c r="NX35" s="9">
        <f t="shared" si="247"/>
        <v>1142.3999999999999</v>
      </c>
      <c r="NY35" s="9">
        <f t="shared" si="248"/>
        <v>39983.999999999993</v>
      </c>
      <c r="NZ35" s="9">
        <f t="shared" si="249"/>
        <v>0</v>
      </c>
      <c r="OA35" s="9">
        <f t="shared" si="250"/>
        <v>0</v>
      </c>
      <c r="OB35" s="9">
        <f t="shared" si="251"/>
        <v>1142.3999999999999</v>
      </c>
      <c r="OC35" s="9">
        <f t="shared" si="321"/>
        <v>39983.999999999993</v>
      </c>
      <c r="OD35" s="9">
        <f t="shared" si="252"/>
        <v>142.79999999999998</v>
      </c>
      <c r="OE35" s="9">
        <f t="shared" si="253"/>
        <v>4997.9999999999991</v>
      </c>
      <c r="OF35" s="9">
        <f t="shared" si="254"/>
        <v>122.39999999999999</v>
      </c>
      <c r="OG35" s="9">
        <f t="shared" si="255"/>
        <v>4284</v>
      </c>
      <c r="OH35" s="9">
        <f t="shared" si="256"/>
        <v>61.199999999999996</v>
      </c>
      <c r="OI35" s="9">
        <f t="shared" si="257"/>
        <v>2142</v>
      </c>
      <c r="OJ35" s="9">
        <f t="shared" si="258"/>
        <v>0</v>
      </c>
      <c r="OK35" s="9">
        <f t="shared" si="259"/>
        <v>0</v>
      </c>
      <c r="OL35" s="9">
        <f t="shared" si="260"/>
        <v>0</v>
      </c>
      <c r="OM35" s="9">
        <f t="shared" si="261"/>
        <v>0</v>
      </c>
      <c r="ON35" s="9">
        <f t="shared" si="262"/>
        <v>0</v>
      </c>
      <c r="OO35" s="9">
        <f t="shared" si="263"/>
        <v>0</v>
      </c>
      <c r="OP35" s="9">
        <f t="shared" si="264"/>
        <v>326.39999999999998</v>
      </c>
      <c r="OQ35" s="9">
        <f t="shared" si="265"/>
        <v>11424</v>
      </c>
      <c r="OR35" s="9">
        <f t="shared" si="266"/>
        <v>0</v>
      </c>
      <c r="OS35" s="9">
        <f t="shared" si="267"/>
        <v>0</v>
      </c>
      <c r="OT35" s="9">
        <f t="shared" si="322"/>
        <v>326.39999999999998</v>
      </c>
      <c r="OU35" s="9">
        <f t="shared" si="268"/>
        <v>11424</v>
      </c>
      <c r="OV35" s="9">
        <f t="shared" si="269"/>
        <v>469.2</v>
      </c>
      <c r="OW35" s="9">
        <f t="shared" si="270"/>
        <v>16422</v>
      </c>
      <c r="OX35" s="9">
        <f t="shared" si="271"/>
        <v>285.59999999999997</v>
      </c>
      <c r="OY35" s="9">
        <f t="shared" si="272"/>
        <v>9995.9999999999982</v>
      </c>
      <c r="OZ35" s="9">
        <f t="shared" si="273"/>
        <v>367.2</v>
      </c>
      <c r="PA35" s="9">
        <f t="shared" si="274"/>
        <v>12852</v>
      </c>
      <c r="PB35" s="9">
        <f t="shared" si="275"/>
        <v>0</v>
      </c>
      <c r="PC35" s="9">
        <f t="shared" si="276"/>
        <v>0</v>
      </c>
      <c r="PD35" s="9">
        <f t="shared" si="277"/>
        <v>0</v>
      </c>
      <c r="PE35" s="9">
        <f t="shared" si="278"/>
        <v>0</v>
      </c>
      <c r="PF35" s="9">
        <f t="shared" si="279"/>
        <v>0</v>
      </c>
      <c r="PG35" s="9">
        <f t="shared" si="280"/>
        <v>0</v>
      </c>
      <c r="PH35" s="9">
        <f t="shared" si="281"/>
        <v>1111.8</v>
      </c>
      <c r="PI35" s="9">
        <f t="shared" si="282"/>
        <v>38913</v>
      </c>
      <c r="PJ35" s="9">
        <f t="shared" si="283"/>
        <v>0</v>
      </c>
      <c r="PK35" s="9">
        <f t="shared" si="284"/>
        <v>0</v>
      </c>
      <c r="PL35" s="9">
        <f t="shared" si="285"/>
        <v>1111.8</v>
      </c>
      <c r="PM35" s="9">
        <f t="shared" si="323"/>
        <v>38913</v>
      </c>
      <c r="PN35" s="9">
        <f t="shared" si="286"/>
        <v>132.6</v>
      </c>
      <c r="PO35" s="9">
        <f t="shared" si="287"/>
        <v>4641</v>
      </c>
      <c r="PP35" s="9">
        <f t="shared" si="288"/>
        <v>132.6</v>
      </c>
      <c r="PQ35" s="9">
        <f t="shared" si="289"/>
        <v>4641</v>
      </c>
      <c r="PR35" s="9">
        <f t="shared" si="290"/>
        <v>61.199999999999996</v>
      </c>
      <c r="PS35" s="9">
        <f t="shared" si="291"/>
        <v>2142</v>
      </c>
      <c r="PT35" s="9">
        <f t="shared" si="292"/>
        <v>0</v>
      </c>
      <c r="PU35" s="9">
        <f t="shared" si="293"/>
        <v>0</v>
      </c>
      <c r="PV35" s="9">
        <f t="shared" si="294"/>
        <v>0</v>
      </c>
      <c r="PW35" s="9">
        <f t="shared" si="295"/>
        <v>0</v>
      </c>
      <c r="PX35" s="9">
        <f t="shared" si="296"/>
        <v>0</v>
      </c>
      <c r="PY35" s="9">
        <f t="shared" si="297"/>
        <v>0</v>
      </c>
      <c r="PZ35" s="9">
        <f t="shared" si="298"/>
        <v>326.39999999999998</v>
      </c>
      <c r="QA35" s="9">
        <f t="shared" si="299"/>
        <v>11424</v>
      </c>
      <c r="QB35" s="9">
        <f t="shared" si="300"/>
        <v>0</v>
      </c>
      <c r="QC35" s="9">
        <f t="shared" si="301"/>
        <v>0</v>
      </c>
      <c r="QD35" s="9">
        <f t="shared" si="302"/>
        <v>326.39999999999998</v>
      </c>
      <c r="QE35" s="9">
        <f t="shared" si="324"/>
        <v>11424</v>
      </c>
      <c r="QF35" s="9">
        <f t="shared" si="303"/>
        <v>724.19999999999993</v>
      </c>
      <c r="QG35" s="9">
        <f t="shared" si="304"/>
        <v>25346.999999999996</v>
      </c>
      <c r="QH35" s="9">
        <f t="shared" si="305"/>
        <v>0</v>
      </c>
      <c r="QI35" s="9">
        <f t="shared" si="306"/>
        <v>0</v>
      </c>
      <c r="QJ35" s="9">
        <f t="shared" si="307"/>
        <v>724.19999999999993</v>
      </c>
      <c r="QK35" s="9">
        <f t="shared" si="308"/>
        <v>25346.999999999996</v>
      </c>
      <c r="QL35" s="24">
        <f t="shared" si="309"/>
        <v>12729.599999999999</v>
      </c>
      <c r="QM35" s="24">
        <f t="shared" si="310"/>
        <v>423045</v>
      </c>
    </row>
    <row r="36" spans="1:455" s="5" customFormat="1" ht="18.75" customHeight="1" x14ac:dyDescent="0.25">
      <c r="A36" s="8" t="s">
        <v>9</v>
      </c>
      <c r="B36" s="3" t="s">
        <v>3</v>
      </c>
      <c r="C36" s="9">
        <v>60</v>
      </c>
      <c r="D36" s="9"/>
      <c r="E36" s="9"/>
      <c r="F36" s="9"/>
      <c r="G36" s="9"/>
      <c r="H36" s="9"/>
      <c r="I36" s="9"/>
      <c r="J36" s="9"/>
      <c r="K36" s="9">
        <v>1.44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>
        <v>2</v>
      </c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>
        <v>1.46</v>
      </c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>
        <f t="shared" si="0"/>
        <v>0</v>
      </c>
      <c r="DZ36" s="9">
        <f t="shared" si="1"/>
        <v>0</v>
      </c>
      <c r="EA36" s="9">
        <f t="shared" si="311"/>
        <v>0</v>
      </c>
      <c r="EB36" s="9">
        <f t="shared" si="2"/>
        <v>0</v>
      </c>
      <c r="EC36" s="9">
        <f t="shared" si="3"/>
        <v>4.9000000000000007E-3</v>
      </c>
      <c r="ED36" s="9">
        <f t="shared" si="4"/>
        <v>0.29400000000000004</v>
      </c>
      <c r="EE36" s="9">
        <f t="shared" si="312"/>
        <v>8.3300000000000013E-2</v>
      </c>
      <c r="EF36" s="9">
        <f t="shared" si="5"/>
        <v>4.9980000000000011</v>
      </c>
      <c r="EG36" s="9">
        <f t="shared" si="313"/>
        <v>4.9000000000000007E-3</v>
      </c>
      <c r="EH36" s="9">
        <f t="shared" si="314"/>
        <v>0.29400000000000004</v>
      </c>
      <c r="EI36" s="8" t="s">
        <v>9</v>
      </c>
      <c r="EJ36" s="9">
        <f t="shared" si="6"/>
        <v>8.3300000000000013E-2</v>
      </c>
      <c r="EK36" s="9">
        <f t="shared" si="7"/>
        <v>4.9980000000000011</v>
      </c>
      <c r="EL36" s="9">
        <f t="shared" si="315"/>
        <v>0</v>
      </c>
      <c r="EM36" s="9">
        <f t="shared" si="316"/>
        <v>0</v>
      </c>
      <c r="EN36" s="9">
        <f t="shared" si="317"/>
        <v>0</v>
      </c>
      <c r="EO36" s="9">
        <f t="shared" si="8"/>
        <v>0</v>
      </c>
      <c r="EP36" s="9">
        <f t="shared" si="318"/>
        <v>0</v>
      </c>
      <c r="EQ36" s="9">
        <f t="shared" si="9"/>
        <v>0</v>
      </c>
      <c r="ER36" s="9">
        <f t="shared" si="10"/>
        <v>2.9988000000000006</v>
      </c>
      <c r="ES36" s="9">
        <f t="shared" si="11"/>
        <v>179.92800000000003</v>
      </c>
      <c r="ET36" s="9">
        <f t="shared" si="12"/>
        <v>3.9984000000000006</v>
      </c>
      <c r="EU36" s="9">
        <f t="shared" si="13"/>
        <v>239.90400000000002</v>
      </c>
      <c r="EV36" s="9">
        <f t="shared" si="14"/>
        <v>1.6660000000000004</v>
      </c>
      <c r="EW36" s="9">
        <f t="shared" si="15"/>
        <v>99.960000000000022</v>
      </c>
      <c r="EX36" s="9">
        <f t="shared" si="16"/>
        <v>0</v>
      </c>
      <c r="EY36" s="9">
        <f t="shared" si="17"/>
        <v>0</v>
      </c>
      <c r="EZ36" s="9">
        <f t="shared" si="18"/>
        <v>8.6632000000000016</v>
      </c>
      <c r="FA36" s="9">
        <f t="shared" si="19"/>
        <v>519.79200000000014</v>
      </c>
      <c r="FB36" s="9">
        <f t="shared" si="20"/>
        <v>8.6632000000000016</v>
      </c>
      <c r="FC36" s="9">
        <f t="shared" si="21"/>
        <v>519.79200000000014</v>
      </c>
      <c r="FD36" s="9">
        <f t="shared" si="22"/>
        <v>0</v>
      </c>
      <c r="FE36" s="9">
        <f t="shared" si="23"/>
        <v>0</v>
      </c>
      <c r="FF36" s="9">
        <f t="shared" si="24"/>
        <v>0</v>
      </c>
      <c r="FG36" s="9">
        <f t="shared" si="25"/>
        <v>0</v>
      </c>
      <c r="FH36" s="9">
        <f t="shared" si="26"/>
        <v>0</v>
      </c>
      <c r="FI36" s="9">
        <f t="shared" si="27"/>
        <v>0</v>
      </c>
      <c r="FJ36" s="9">
        <f t="shared" si="28"/>
        <v>0.33320000000000005</v>
      </c>
      <c r="FK36" s="9">
        <f t="shared" si="29"/>
        <v>19.992000000000004</v>
      </c>
      <c r="FL36" s="9">
        <f t="shared" si="30"/>
        <v>0.49980000000000008</v>
      </c>
      <c r="FM36" s="9">
        <f t="shared" si="31"/>
        <v>29.988000000000003</v>
      </c>
      <c r="FN36" s="9">
        <f t="shared" si="32"/>
        <v>0.6664000000000001</v>
      </c>
      <c r="FO36" s="9">
        <f t="shared" si="33"/>
        <v>39.984000000000009</v>
      </c>
      <c r="FP36" s="9">
        <f t="shared" si="34"/>
        <v>0</v>
      </c>
      <c r="FQ36" s="9">
        <f t="shared" si="35"/>
        <v>0</v>
      </c>
      <c r="FR36" s="9">
        <f t="shared" si="36"/>
        <v>1.2495000000000003</v>
      </c>
      <c r="FS36" s="9">
        <f t="shared" si="37"/>
        <v>74.970000000000013</v>
      </c>
      <c r="FT36" s="9">
        <f t="shared" si="38"/>
        <v>1.2495000000000003</v>
      </c>
      <c r="FU36" s="9">
        <f t="shared" si="39"/>
        <v>74.970000000000013</v>
      </c>
      <c r="FV36" s="9">
        <f t="shared" si="40"/>
        <v>0</v>
      </c>
      <c r="FW36" s="9">
        <f t="shared" si="41"/>
        <v>0</v>
      </c>
      <c r="FX36" s="9">
        <f t="shared" si="42"/>
        <v>0</v>
      </c>
      <c r="FY36" s="9">
        <f t="shared" si="43"/>
        <v>0</v>
      </c>
      <c r="FZ36" s="9">
        <f t="shared" si="44"/>
        <v>0</v>
      </c>
      <c r="GA36" s="9">
        <f t="shared" si="45"/>
        <v>0</v>
      </c>
      <c r="GB36" s="9">
        <f t="shared" si="46"/>
        <v>1.3328000000000002</v>
      </c>
      <c r="GC36" s="9">
        <f t="shared" si="47"/>
        <v>79.968000000000018</v>
      </c>
      <c r="GD36" s="9">
        <f t="shared" si="48"/>
        <v>1.3328000000000002</v>
      </c>
      <c r="GE36" s="9">
        <f t="shared" si="49"/>
        <v>79.968000000000018</v>
      </c>
      <c r="GF36" s="9">
        <f t="shared" si="50"/>
        <v>0.6664000000000001</v>
      </c>
      <c r="GG36" s="9">
        <f t="shared" si="51"/>
        <v>39.984000000000009</v>
      </c>
      <c r="GH36" s="9">
        <f t="shared" si="52"/>
        <v>0</v>
      </c>
      <c r="GI36" s="9">
        <f t="shared" si="53"/>
        <v>0</v>
      </c>
      <c r="GJ36" s="130">
        <f t="shared" si="54"/>
        <v>3.3320000000000007</v>
      </c>
      <c r="GK36" s="130">
        <f t="shared" si="55"/>
        <v>199.92000000000004</v>
      </c>
      <c r="GL36" s="9">
        <f t="shared" si="56"/>
        <v>3.3320000000000007</v>
      </c>
      <c r="GM36" s="9">
        <f t="shared" si="57"/>
        <v>199.92000000000004</v>
      </c>
      <c r="GN36" s="9">
        <f t="shared" si="58"/>
        <v>0</v>
      </c>
      <c r="GO36" s="9">
        <f t="shared" si="59"/>
        <v>0</v>
      </c>
      <c r="GP36" s="9">
        <f t="shared" si="60"/>
        <v>0</v>
      </c>
      <c r="GQ36" s="9">
        <f t="shared" si="61"/>
        <v>0</v>
      </c>
      <c r="GR36" s="9">
        <f t="shared" si="62"/>
        <v>0</v>
      </c>
      <c r="GS36" s="9">
        <f t="shared" si="63"/>
        <v>0</v>
      </c>
      <c r="GT36" s="9">
        <f t="shared" si="64"/>
        <v>1.0829000000000002</v>
      </c>
      <c r="GU36" s="9">
        <f t="shared" si="65"/>
        <v>64.974000000000018</v>
      </c>
      <c r="GV36" s="9">
        <f t="shared" si="66"/>
        <v>1.3328000000000002</v>
      </c>
      <c r="GW36" s="9">
        <f t="shared" si="67"/>
        <v>79.968000000000018</v>
      </c>
      <c r="GX36" s="9">
        <f t="shared" si="68"/>
        <v>0.58310000000000006</v>
      </c>
      <c r="GY36" s="9">
        <f t="shared" si="69"/>
        <v>34.986000000000004</v>
      </c>
      <c r="GZ36" s="9">
        <f t="shared" si="70"/>
        <v>0</v>
      </c>
      <c r="HA36" s="9">
        <f t="shared" si="71"/>
        <v>0</v>
      </c>
      <c r="HB36" s="9">
        <f t="shared" si="72"/>
        <v>2.9155000000000006</v>
      </c>
      <c r="HC36" s="9">
        <f t="shared" si="73"/>
        <v>174.93000000000004</v>
      </c>
      <c r="HD36" s="9">
        <f t="shared" si="74"/>
        <v>2.9155000000000006</v>
      </c>
      <c r="HE36" s="9">
        <f t="shared" si="75"/>
        <v>174.93000000000004</v>
      </c>
      <c r="HF36" s="9">
        <f t="shared" si="76"/>
        <v>0</v>
      </c>
      <c r="HG36" s="9">
        <f t="shared" si="77"/>
        <v>0</v>
      </c>
      <c r="HH36" s="9">
        <f t="shared" si="78"/>
        <v>0</v>
      </c>
      <c r="HI36" s="9">
        <f t="shared" si="79"/>
        <v>0</v>
      </c>
      <c r="HJ36" s="9">
        <f t="shared" si="80"/>
        <v>0</v>
      </c>
      <c r="HK36" s="9">
        <f t="shared" si="81"/>
        <v>0</v>
      </c>
      <c r="HL36" s="9">
        <f t="shared" si="82"/>
        <v>4.4982000000000006</v>
      </c>
      <c r="HM36" s="9">
        <f t="shared" si="83"/>
        <v>269.89200000000005</v>
      </c>
      <c r="HN36" s="9">
        <f t="shared" si="84"/>
        <v>2.6656000000000004</v>
      </c>
      <c r="HO36" s="9">
        <f t="shared" si="85"/>
        <v>159.93600000000004</v>
      </c>
      <c r="HP36" s="9">
        <f t="shared" si="86"/>
        <v>1.9159000000000004</v>
      </c>
      <c r="HQ36" s="9">
        <f t="shared" si="87"/>
        <v>114.95400000000002</v>
      </c>
      <c r="HR36" s="9">
        <f t="shared" si="88"/>
        <v>0</v>
      </c>
      <c r="HS36" s="9">
        <f t="shared" si="89"/>
        <v>0</v>
      </c>
      <c r="HT36" s="9">
        <f t="shared" si="90"/>
        <v>8.9964000000000013</v>
      </c>
      <c r="HU36" s="9">
        <f t="shared" si="91"/>
        <v>539.78400000000011</v>
      </c>
      <c r="HV36" s="9">
        <f t="shared" si="92"/>
        <v>8.9964000000000013</v>
      </c>
      <c r="HW36" s="9">
        <f t="shared" si="93"/>
        <v>539.78400000000011</v>
      </c>
      <c r="HX36" s="9">
        <f t="shared" si="325"/>
        <v>0</v>
      </c>
      <c r="HY36" s="9">
        <f t="shared" si="94"/>
        <v>0</v>
      </c>
      <c r="HZ36" s="9">
        <f t="shared" si="95"/>
        <v>0</v>
      </c>
      <c r="IA36" s="9">
        <f t="shared" si="96"/>
        <v>0</v>
      </c>
      <c r="IB36" s="9">
        <f t="shared" si="97"/>
        <v>0</v>
      </c>
      <c r="IC36" s="9">
        <f t="shared" si="98"/>
        <v>0</v>
      </c>
      <c r="ID36" s="9">
        <f t="shared" si="99"/>
        <v>0.91630000000000011</v>
      </c>
      <c r="IE36" s="9">
        <f t="shared" si="100"/>
        <v>54.978000000000009</v>
      </c>
      <c r="IF36" s="9">
        <f t="shared" si="101"/>
        <v>0.74970000000000014</v>
      </c>
      <c r="IG36" s="9">
        <f t="shared" si="102"/>
        <v>44.982000000000006</v>
      </c>
      <c r="IH36" s="9">
        <f t="shared" si="103"/>
        <v>0.6664000000000001</v>
      </c>
      <c r="II36" s="9">
        <f t="shared" si="104"/>
        <v>39.984000000000009</v>
      </c>
      <c r="IJ36" s="9">
        <f t="shared" si="105"/>
        <v>0</v>
      </c>
      <c r="IK36" s="9">
        <f t="shared" si="106"/>
        <v>0</v>
      </c>
      <c r="IL36" s="9">
        <f t="shared" si="107"/>
        <v>2.2491000000000003</v>
      </c>
      <c r="IM36" s="9">
        <f t="shared" si="108"/>
        <v>134.94600000000003</v>
      </c>
      <c r="IN36" s="9">
        <f t="shared" si="109"/>
        <v>2.2491000000000003</v>
      </c>
      <c r="IO36" s="9">
        <f t="shared" si="110"/>
        <v>134.94600000000003</v>
      </c>
      <c r="IP36" s="9">
        <f t="shared" si="111"/>
        <v>0</v>
      </c>
      <c r="IQ36" s="9">
        <f t="shared" si="112"/>
        <v>0</v>
      </c>
      <c r="IR36" s="9">
        <f t="shared" si="113"/>
        <v>0</v>
      </c>
      <c r="IS36" s="9">
        <f t="shared" si="114"/>
        <v>0</v>
      </c>
      <c r="IT36" s="9">
        <f t="shared" si="115"/>
        <v>0</v>
      </c>
      <c r="IU36" s="9">
        <f t="shared" si="116"/>
        <v>0</v>
      </c>
      <c r="IV36" s="9">
        <f t="shared" si="117"/>
        <v>2.2491000000000003</v>
      </c>
      <c r="IW36" s="9">
        <f t="shared" si="118"/>
        <v>134.94600000000003</v>
      </c>
      <c r="IX36" s="9">
        <f t="shared" si="119"/>
        <v>1.8326000000000002</v>
      </c>
      <c r="IY36" s="9">
        <f t="shared" si="120"/>
        <v>109.95600000000002</v>
      </c>
      <c r="IZ36" s="9">
        <f t="shared" si="121"/>
        <v>1.2495000000000003</v>
      </c>
      <c r="JA36" s="9">
        <f t="shared" si="122"/>
        <v>74.970000000000013</v>
      </c>
      <c r="JB36" s="9">
        <f t="shared" si="123"/>
        <v>0</v>
      </c>
      <c r="JC36" s="9">
        <f t="shared" si="124"/>
        <v>0</v>
      </c>
      <c r="JD36" s="9">
        <f t="shared" si="125"/>
        <v>5.2479000000000005</v>
      </c>
      <c r="JE36" s="9">
        <f t="shared" si="126"/>
        <v>314.87400000000002</v>
      </c>
      <c r="JF36" s="9">
        <f t="shared" si="127"/>
        <v>5.2479000000000005</v>
      </c>
      <c r="JG36" s="9">
        <f t="shared" si="128"/>
        <v>314.87400000000002</v>
      </c>
      <c r="JH36" s="9">
        <f t="shared" si="129"/>
        <v>0</v>
      </c>
      <c r="JI36" s="9">
        <f t="shared" si="130"/>
        <v>0</v>
      </c>
      <c r="JJ36" s="9">
        <f t="shared" si="131"/>
        <v>0</v>
      </c>
      <c r="JK36" s="9">
        <f t="shared" si="132"/>
        <v>0</v>
      </c>
      <c r="JL36" s="9">
        <f t="shared" si="133"/>
        <v>0</v>
      </c>
      <c r="JM36" s="9">
        <f t="shared" si="134"/>
        <v>0</v>
      </c>
      <c r="JN36" s="9">
        <f t="shared" si="135"/>
        <v>0</v>
      </c>
      <c r="JO36" s="9">
        <f t="shared" si="136"/>
        <v>0</v>
      </c>
      <c r="JP36" s="9">
        <f t="shared" si="137"/>
        <v>1.9992000000000003</v>
      </c>
      <c r="JQ36" s="9">
        <f t="shared" si="138"/>
        <v>119.95200000000001</v>
      </c>
      <c r="JR36" s="9">
        <f t="shared" si="139"/>
        <v>0.6664000000000001</v>
      </c>
      <c r="JS36" s="9">
        <f t="shared" si="140"/>
        <v>39.984000000000009</v>
      </c>
      <c r="JT36" s="9">
        <f t="shared" si="141"/>
        <v>0</v>
      </c>
      <c r="JU36" s="9">
        <f t="shared" si="142"/>
        <v>0</v>
      </c>
      <c r="JV36" s="9">
        <f t="shared" si="143"/>
        <v>4.6648000000000005</v>
      </c>
      <c r="JW36" s="9">
        <f t="shared" si="144"/>
        <v>279.88800000000003</v>
      </c>
      <c r="JX36" s="9">
        <f t="shared" si="145"/>
        <v>4.6648000000000005</v>
      </c>
      <c r="JY36" s="9">
        <f t="shared" si="146"/>
        <v>279.88800000000003</v>
      </c>
      <c r="JZ36" s="9">
        <f t="shared" si="147"/>
        <v>0</v>
      </c>
      <c r="KA36" s="9">
        <f t="shared" si="148"/>
        <v>0</v>
      </c>
      <c r="KB36" s="9">
        <f t="shared" si="149"/>
        <v>0</v>
      </c>
      <c r="KC36" s="9">
        <f t="shared" si="150"/>
        <v>0</v>
      </c>
      <c r="KD36" s="9">
        <f t="shared" si="151"/>
        <v>0</v>
      </c>
      <c r="KE36" s="9">
        <f t="shared" si="152"/>
        <v>0</v>
      </c>
      <c r="KF36" s="9">
        <f t="shared" si="153"/>
        <v>1.0829000000000002</v>
      </c>
      <c r="KG36" s="9">
        <f t="shared" si="154"/>
        <v>64.974000000000018</v>
      </c>
      <c r="KH36" s="9">
        <f t="shared" si="155"/>
        <v>0.6664000000000001</v>
      </c>
      <c r="KI36" s="9">
        <f t="shared" si="156"/>
        <v>39.984000000000009</v>
      </c>
      <c r="KJ36" s="9">
        <f t="shared" si="157"/>
        <v>0.41650000000000009</v>
      </c>
      <c r="KK36" s="9">
        <f t="shared" si="158"/>
        <v>24.990000000000006</v>
      </c>
      <c r="KL36" s="9">
        <f t="shared" si="159"/>
        <v>0</v>
      </c>
      <c r="KM36" s="9">
        <f t="shared" si="160"/>
        <v>0</v>
      </c>
      <c r="KN36" s="9">
        <f t="shared" si="161"/>
        <v>2.1658000000000004</v>
      </c>
      <c r="KO36" s="9">
        <f t="shared" si="162"/>
        <v>129.94800000000004</v>
      </c>
      <c r="KP36" s="9">
        <f t="shared" si="163"/>
        <v>2.1658000000000004</v>
      </c>
      <c r="KQ36" s="9">
        <f t="shared" si="164"/>
        <v>129.94800000000004</v>
      </c>
      <c r="KR36" s="9">
        <f t="shared" si="165"/>
        <v>0</v>
      </c>
      <c r="KS36" s="9">
        <f t="shared" si="166"/>
        <v>0</v>
      </c>
      <c r="KT36" s="9">
        <f t="shared" si="167"/>
        <v>0</v>
      </c>
      <c r="KU36" s="9">
        <f t="shared" si="168"/>
        <v>0</v>
      </c>
      <c r="KV36" s="9">
        <f t="shared" si="169"/>
        <v>0</v>
      </c>
      <c r="KW36" s="9">
        <f t="shared" si="170"/>
        <v>0</v>
      </c>
      <c r="KX36" s="9">
        <f t="shared" si="171"/>
        <v>0.83300000000000018</v>
      </c>
      <c r="KY36" s="9">
        <f t="shared" si="172"/>
        <v>49.980000000000011</v>
      </c>
      <c r="KZ36" s="9">
        <f t="shared" si="173"/>
        <v>1.1662000000000001</v>
      </c>
      <c r="LA36" s="9">
        <f t="shared" si="174"/>
        <v>69.972000000000008</v>
      </c>
      <c r="LB36" s="9">
        <f t="shared" si="175"/>
        <v>0.49980000000000008</v>
      </c>
      <c r="LC36" s="9">
        <f t="shared" si="176"/>
        <v>29.988000000000003</v>
      </c>
      <c r="LD36" s="9">
        <f t="shared" si="177"/>
        <v>0</v>
      </c>
      <c r="LE36" s="9">
        <f t="shared" si="178"/>
        <v>0</v>
      </c>
      <c r="LF36" s="9">
        <f t="shared" si="179"/>
        <v>2.4157000000000002</v>
      </c>
      <c r="LG36" s="9">
        <f t="shared" si="180"/>
        <v>144.94200000000001</v>
      </c>
      <c r="LH36" s="9">
        <f t="shared" si="181"/>
        <v>2.4157000000000002</v>
      </c>
      <c r="LI36" s="9">
        <f t="shared" si="319"/>
        <v>144.94200000000001</v>
      </c>
      <c r="LJ36" s="9">
        <f t="shared" si="182"/>
        <v>0</v>
      </c>
      <c r="LK36" s="9">
        <f t="shared" si="183"/>
        <v>0</v>
      </c>
      <c r="LL36" s="9">
        <f t="shared" si="184"/>
        <v>0</v>
      </c>
      <c r="LM36" s="9">
        <f t="shared" si="185"/>
        <v>0</v>
      </c>
      <c r="LN36" s="9">
        <f t="shared" si="186"/>
        <v>0</v>
      </c>
      <c r="LO36" s="9">
        <f t="shared" si="187"/>
        <v>0</v>
      </c>
      <c r="LP36" s="9">
        <f t="shared" si="188"/>
        <v>2.3324000000000003</v>
      </c>
      <c r="LQ36" s="9">
        <f t="shared" si="189"/>
        <v>139.94400000000002</v>
      </c>
      <c r="LR36" s="9">
        <f t="shared" si="190"/>
        <v>3.4986000000000006</v>
      </c>
      <c r="LS36" s="9">
        <f t="shared" si="191"/>
        <v>209.91600000000003</v>
      </c>
      <c r="LT36" s="9">
        <f t="shared" si="192"/>
        <v>0.33320000000000005</v>
      </c>
      <c r="LU36" s="9">
        <f t="shared" si="193"/>
        <v>19.992000000000004</v>
      </c>
      <c r="LV36" s="9">
        <f t="shared" si="194"/>
        <v>0</v>
      </c>
      <c r="LW36" s="9">
        <f t="shared" si="195"/>
        <v>0</v>
      </c>
      <c r="LX36" s="9">
        <f t="shared" si="196"/>
        <v>6.164200000000001</v>
      </c>
      <c r="LY36" s="9">
        <f t="shared" si="197"/>
        <v>369.85200000000009</v>
      </c>
      <c r="LZ36" s="9">
        <f t="shared" si="198"/>
        <v>6.164200000000001</v>
      </c>
      <c r="MA36" s="9">
        <f t="shared" si="199"/>
        <v>369.85200000000009</v>
      </c>
      <c r="MB36" s="9">
        <f t="shared" si="200"/>
        <v>0</v>
      </c>
      <c r="MC36" s="9">
        <f t="shared" si="201"/>
        <v>0</v>
      </c>
      <c r="MD36" s="9">
        <f t="shared" si="202"/>
        <v>0</v>
      </c>
      <c r="ME36" s="9">
        <f t="shared" si="203"/>
        <v>0</v>
      </c>
      <c r="MF36" s="9">
        <f t="shared" si="204"/>
        <v>0</v>
      </c>
      <c r="MG36" s="9">
        <f t="shared" si="205"/>
        <v>0</v>
      </c>
      <c r="MH36" s="9">
        <f t="shared" si="206"/>
        <v>4.9980000000000011</v>
      </c>
      <c r="MI36" s="9">
        <f t="shared" si="207"/>
        <v>299.88000000000005</v>
      </c>
      <c r="MJ36" s="9">
        <f t="shared" si="208"/>
        <v>6.0809000000000006</v>
      </c>
      <c r="MK36" s="9">
        <f t="shared" si="209"/>
        <v>364.85400000000004</v>
      </c>
      <c r="ML36" s="9">
        <f t="shared" si="210"/>
        <v>1.9992000000000003</v>
      </c>
      <c r="MM36" s="9">
        <f t="shared" si="211"/>
        <v>119.95200000000001</v>
      </c>
      <c r="MN36" s="9">
        <f t="shared" si="212"/>
        <v>0</v>
      </c>
      <c r="MO36" s="9">
        <f t="shared" si="213"/>
        <v>0</v>
      </c>
      <c r="MP36" s="9">
        <f t="shared" si="214"/>
        <v>12.994800000000001</v>
      </c>
      <c r="MQ36" s="9">
        <f t="shared" si="215"/>
        <v>779.6880000000001</v>
      </c>
      <c r="MR36" s="9">
        <f t="shared" si="216"/>
        <v>12.994800000000001</v>
      </c>
      <c r="MS36" s="9">
        <f t="shared" si="320"/>
        <v>779.6880000000001</v>
      </c>
      <c r="MT36" s="9">
        <f t="shared" si="217"/>
        <v>0</v>
      </c>
      <c r="MU36" s="9">
        <f t="shared" si="218"/>
        <v>0</v>
      </c>
      <c r="MV36" s="9">
        <f t="shared" si="219"/>
        <v>0</v>
      </c>
      <c r="MW36" s="9">
        <f t="shared" si="220"/>
        <v>0</v>
      </c>
      <c r="MX36" s="9">
        <f t="shared" si="221"/>
        <v>0</v>
      </c>
      <c r="MY36" s="9">
        <f t="shared" si="222"/>
        <v>0</v>
      </c>
      <c r="MZ36" s="9">
        <f t="shared" si="223"/>
        <v>3.5819000000000005</v>
      </c>
      <c r="NA36" s="9">
        <f t="shared" si="224"/>
        <v>214.91400000000004</v>
      </c>
      <c r="NB36" s="9">
        <f t="shared" si="225"/>
        <v>3.3320000000000007</v>
      </c>
      <c r="NC36" s="9">
        <f t="shared" si="226"/>
        <v>199.92000000000004</v>
      </c>
      <c r="ND36" s="9">
        <f t="shared" si="227"/>
        <v>1.2495000000000003</v>
      </c>
      <c r="NE36" s="9">
        <f t="shared" si="228"/>
        <v>74.970000000000013</v>
      </c>
      <c r="NF36" s="9">
        <f t="shared" si="229"/>
        <v>0</v>
      </c>
      <c r="NG36" s="9">
        <f t="shared" si="230"/>
        <v>0</v>
      </c>
      <c r="NH36" s="9">
        <f t="shared" si="231"/>
        <v>7.9968000000000012</v>
      </c>
      <c r="NI36" s="9">
        <f t="shared" si="232"/>
        <v>479.80800000000005</v>
      </c>
      <c r="NJ36" s="9">
        <f t="shared" si="233"/>
        <v>7.9968000000000012</v>
      </c>
      <c r="NK36" s="9">
        <f t="shared" si="234"/>
        <v>479.80800000000005</v>
      </c>
      <c r="NL36" s="9">
        <f t="shared" si="235"/>
        <v>0</v>
      </c>
      <c r="NM36" s="9">
        <f t="shared" si="236"/>
        <v>0</v>
      </c>
      <c r="NN36" s="9">
        <f t="shared" si="237"/>
        <v>0</v>
      </c>
      <c r="NO36" s="9">
        <f t="shared" si="238"/>
        <v>0</v>
      </c>
      <c r="NP36" s="9">
        <f t="shared" si="239"/>
        <v>0</v>
      </c>
      <c r="NQ36" s="9">
        <f t="shared" si="240"/>
        <v>0</v>
      </c>
      <c r="NR36" s="9">
        <f t="shared" si="241"/>
        <v>3.6652000000000005</v>
      </c>
      <c r="NS36" s="9">
        <f t="shared" si="242"/>
        <v>219.91200000000003</v>
      </c>
      <c r="NT36" s="9">
        <f t="shared" si="243"/>
        <v>3.9984000000000006</v>
      </c>
      <c r="NU36" s="9">
        <f t="shared" si="244"/>
        <v>239.90400000000002</v>
      </c>
      <c r="NV36" s="9">
        <f t="shared" si="245"/>
        <v>1.8326000000000002</v>
      </c>
      <c r="NW36" s="9">
        <f t="shared" si="246"/>
        <v>109.95600000000002</v>
      </c>
      <c r="NX36" s="9">
        <f t="shared" si="247"/>
        <v>0</v>
      </c>
      <c r="NY36" s="9">
        <f t="shared" si="248"/>
        <v>0</v>
      </c>
      <c r="NZ36" s="9">
        <f t="shared" si="249"/>
        <v>9.329600000000001</v>
      </c>
      <c r="OA36" s="9">
        <f t="shared" si="250"/>
        <v>559.77600000000007</v>
      </c>
      <c r="OB36" s="9">
        <f t="shared" si="251"/>
        <v>9.329600000000001</v>
      </c>
      <c r="OC36" s="9">
        <f t="shared" si="321"/>
        <v>559.77600000000007</v>
      </c>
      <c r="OD36" s="9">
        <f t="shared" si="252"/>
        <v>0</v>
      </c>
      <c r="OE36" s="9">
        <f t="shared" si="253"/>
        <v>0</v>
      </c>
      <c r="OF36" s="9">
        <f t="shared" si="254"/>
        <v>0</v>
      </c>
      <c r="OG36" s="9">
        <f t="shared" si="255"/>
        <v>0</v>
      </c>
      <c r="OH36" s="9">
        <f t="shared" si="256"/>
        <v>0</v>
      </c>
      <c r="OI36" s="9">
        <f t="shared" si="257"/>
        <v>0</v>
      </c>
      <c r="OJ36" s="9">
        <f t="shared" si="258"/>
        <v>1.1662000000000001</v>
      </c>
      <c r="OK36" s="9">
        <f t="shared" si="259"/>
        <v>69.972000000000008</v>
      </c>
      <c r="OL36" s="9">
        <f t="shared" si="260"/>
        <v>0.99960000000000016</v>
      </c>
      <c r="OM36" s="9">
        <f t="shared" si="261"/>
        <v>59.976000000000006</v>
      </c>
      <c r="ON36" s="9">
        <f t="shared" si="262"/>
        <v>0.49980000000000008</v>
      </c>
      <c r="OO36" s="9">
        <f t="shared" si="263"/>
        <v>29.988000000000003</v>
      </c>
      <c r="OP36" s="9">
        <f t="shared" si="264"/>
        <v>0</v>
      </c>
      <c r="OQ36" s="9">
        <f t="shared" si="265"/>
        <v>0</v>
      </c>
      <c r="OR36" s="9">
        <f t="shared" si="266"/>
        <v>2.6656000000000004</v>
      </c>
      <c r="OS36" s="9">
        <f t="shared" si="267"/>
        <v>159.93600000000004</v>
      </c>
      <c r="OT36" s="9">
        <f t="shared" si="322"/>
        <v>2.6656000000000004</v>
      </c>
      <c r="OU36" s="9">
        <f t="shared" si="268"/>
        <v>159.93600000000004</v>
      </c>
      <c r="OV36" s="9">
        <f t="shared" si="269"/>
        <v>0</v>
      </c>
      <c r="OW36" s="9">
        <f t="shared" si="270"/>
        <v>0</v>
      </c>
      <c r="OX36" s="9">
        <f t="shared" si="271"/>
        <v>0</v>
      </c>
      <c r="OY36" s="9">
        <f t="shared" si="272"/>
        <v>0</v>
      </c>
      <c r="OZ36" s="9">
        <f t="shared" si="273"/>
        <v>0</v>
      </c>
      <c r="PA36" s="9">
        <f t="shared" si="274"/>
        <v>0</v>
      </c>
      <c r="PB36" s="9">
        <f t="shared" si="275"/>
        <v>3.8318000000000008</v>
      </c>
      <c r="PC36" s="9">
        <f t="shared" si="276"/>
        <v>229.90800000000004</v>
      </c>
      <c r="PD36" s="9">
        <f t="shared" si="277"/>
        <v>2.3324000000000003</v>
      </c>
      <c r="PE36" s="9">
        <f t="shared" si="278"/>
        <v>139.94400000000002</v>
      </c>
      <c r="PF36" s="9">
        <f t="shared" si="279"/>
        <v>2.9988000000000006</v>
      </c>
      <c r="PG36" s="9">
        <f t="shared" si="280"/>
        <v>179.92800000000003</v>
      </c>
      <c r="PH36" s="9">
        <f t="shared" si="281"/>
        <v>0</v>
      </c>
      <c r="PI36" s="9">
        <f t="shared" si="282"/>
        <v>0</v>
      </c>
      <c r="PJ36" s="9">
        <f t="shared" si="283"/>
        <v>9.0797000000000008</v>
      </c>
      <c r="PK36" s="9">
        <f t="shared" si="284"/>
        <v>544.78200000000004</v>
      </c>
      <c r="PL36" s="9">
        <f t="shared" si="285"/>
        <v>9.0797000000000008</v>
      </c>
      <c r="PM36" s="9">
        <f t="shared" si="323"/>
        <v>544.78200000000004</v>
      </c>
      <c r="PN36" s="9">
        <f t="shared" si="286"/>
        <v>0</v>
      </c>
      <c r="PO36" s="9">
        <f t="shared" si="287"/>
        <v>0</v>
      </c>
      <c r="PP36" s="9">
        <f t="shared" si="288"/>
        <v>0</v>
      </c>
      <c r="PQ36" s="9">
        <f t="shared" si="289"/>
        <v>0</v>
      </c>
      <c r="PR36" s="9">
        <f t="shared" si="290"/>
        <v>0</v>
      </c>
      <c r="PS36" s="9">
        <f t="shared" si="291"/>
        <v>0</v>
      </c>
      <c r="PT36" s="9">
        <f t="shared" si="292"/>
        <v>1.0829000000000002</v>
      </c>
      <c r="PU36" s="9">
        <f t="shared" si="293"/>
        <v>64.974000000000018</v>
      </c>
      <c r="PV36" s="9">
        <f t="shared" si="294"/>
        <v>1.0829000000000002</v>
      </c>
      <c r="PW36" s="9">
        <f t="shared" si="295"/>
        <v>64.974000000000018</v>
      </c>
      <c r="PX36" s="9">
        <f t="shared" si="296"/>
        <v>0.49980000000000008</v>
      </c>
      <c r="PY36" s="9">
        <f t="shared" si="297"/>
        <v>29.988000000000003</v>
      </c>
      <c r="PZ36" s="9">
        <f t="shared" si="298"/>
        <v>0</v>
      </c>
      <c r="QA36" s="9">
        <f t="shared" si="299"/>
        <v>0</v>
      </c>
      <c r="QB36" s="9">
        <f t="shared" si="300"/>
        <v>2.6656000000000004</v>
      </c>
      <c r="QC36" s="9">
        <f t="shared" si="301"/>
        <v>159.93600000000004</v>
      </c>
      <c r="QD36" s="9">
        <f t="shared" si="302"/>
        <v>2.6656000000000004</v>
      </c>
      <c r="QE36" s="9">
        <f t="shared" si="324"/>
        <v>159.93600000000004</v>
      </c>
      <c r="QF36" s="9">
        <f t="shared" si="303"/>
        <v>0</v>
      </c>
      <c r="QG36" s="9">
        <f t="shared" si="304"/>
        <v>0</v>
      </c>
      <c r="QH36" s="9">
        <f t="shared" si="305"/>
        <v>5.9143000000000008</v>
      </c>
      <c r="QI36" s="9">
        <f t="shared" si="306"/>
        <v>354.85800000000006</v>
      </c>
      <c r="QJ36" s="9">
        <f t="shared" si="307"/>
        <v>5.9143000000000008</v>
      </c>
      <c r="QK36" s="9">
        <f t="shared" si="308"/>
        <v>354.85800000000006</v>
      </c>
      <c r="QL36" s="24">
        <f t="shared" si="309"/>
        <v>103.95840000000001</v>
      </c>
      <c r="QM36" s="24">
        <f t="shared" si="310"/>
        <v>5922.63</v>
      </c>
    </row>
    <row r="37" spans="1:455" ht="18.75" customHeight="1" x14ac:dyDescent="0.25">
      <c r="A37" s="8" t="s">
        <v>112</v>
      </c>
      <c r="B37" s="18"/>
      <c r="C37" s="18">
        <v>220</v>
      </c>
      <c r="D37" s="18"/>
      <c r="E37" s="18"/>
      <c r="F37" s="18"/>
      <c r="G37" s="18"/>
      <c r="H37" s="18"/>
      <c r="I37" s="18"/>
      <c r="J37" s="18"/>
      <c r="K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>
        <v>20</v>
      </c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9">
        <f t="shared" si="0"/>
        <v>0.02</v>
      </c>
      <c r="DZ37" s="9">
        <f t="shared" si="1"/>
        <v>4.4000000000000004</v>
      </c>
      <c r="EA37" s="9">
        <f t="shared" si="311"/>
        <v>0.34</v>
      </c>
      <c r="EB37" s="9">
        <f t="shared" si="2"/>
        <v>74.800000000000011</v>
      </c>
      <c r="EC37" s="9">
        <f t="shared" si="3"/>
        <v>0</v>
      </c>
      <c r="ED37" s="9">
        <f t="shared" si="4"/>
        <v>0</v>
      </c>
      <c r="EE37" s="9">
        <f t="shared" si="312"/>
        <v>0</v>
      </c>
      <c r="EF37" s="9">
        <f t="shared" si="5"/>
        <v>0</v>
      </c>
      <c r="EG37" s="9">
        <f t="shared" si="313"/>
        <v>0.02</v>
      </c>
      <c r="EH37" s="9">
        <f t="shared" si="314"/>
        <v>4.4000000000000004</v>
      </c>
      <c r="EI37" s="8" t="s">
        <v>112</v>
      </c>
      <c r="EJ37" s="9">
        <f t="shared" si="6"/>
        <v>0.34</v>
      </c>
      <c r="EK37" s="9">
        <f t="shared" si="7"/>
        <v>74.800000000000011</v>
      </c>
      <c r="EL37" s="9">
        <f t="shared" si="315"/>
        <v>12.24</v>
      </c>
      <c r="EM37" s="9">
        <f t="shared" si="316"/>
        <v>2692.8</v>
      </c>
      <c r="EN37" s="9">
        <f t="shared" si="317"/>
        <v>16.32</v>
      </c>
      <c r="EO37" s="9">
        <f t="shared" si="8"/>
        <v>3590.4</v>
      </c>
      <c r="EP37" s="9">
        <f t="shared" si="318"/>
        <v>6.8000000000000007</v>
      </c>
      <c r="EQ37" s="9">
        <f t="shared" si="9"/>
        <v>1496.0000000000002</v>
      </c>
      <c r="ER37" s="9">
        <f t="shared" si="10"/>
        <v>0</v>
      </c>
      <c r="ES37" s="9">
        <f t="shared" si="11"/>
        <v>0</v>
      </c>
      <c r="ET37" s="9">
        <f t="shared" si="12"/>
        <v>0</v>
      </c>
      <c r="EU37" s="9">
        <f t="shared" si="13"/>
        <v>0</v>
      </c>
      <c r="EV37" s="9">
        <f t="shared" si="14"/>
        <v>0</v>
      </c>
      <c r="EW37" s="9">
        <f t="shared" si="15"/>
        <v>0</v>
      </c>
      <c r="EX37" s="9">
        <f t="shared" si="16"/>
        <v>35.36</v>
      </c>
      <c r="EY37" s="9">
        <f t="shared" si="17"/>
        <v>7779.2</v>
      </c>
      <c r="EZ37" s="9">
        <f t="shared" si="18"/>
        <v>0</v>
      </c>
      <c r="FA37" s="9">
        <f t="shared" si="19"/>
        <v>0</v>
      </c>
      <c r="FB37" s="9">
        <f t="shared" si="20"/>
        <v>35.36</v>
      </c>
      <c r="FC37" s="9">
        <f t="shared" si="21"/>
        <v>7779.2</v>
      </c>
      <c r="FD37" s="9">
        <f t="shared" si="22"/>
        <v>1.36</v>
      </c>
      <c r="FE37" s="9">
        <f t="shared" si="23"/>
        <v>299.20000000000005</v>
      </c>
      <c r="FF37" s="9">
        <f t="shared" si="24"/>
        <v>2.04</v>
      </c>
      <c r="FG37" s="9">
        <f t="shared" si="25"/>
        <v>448.8</v>
      </c>
      <c r="FH37" s="9">
        <f t="shared" si="26"/>
        <v>2.72</v>
      </c>
      <c r="FI37" s="9">
        <f t="shared" si="27"/>
        <v>598.40000000000009</v>
      </c>
      <c r="FJ37" s="9">
        <f t="shared" si="28"/>
        <v>0</v>
      </c>
      <c r="FK37" s="9">
        <f t="shared" si="29"/>
        <v>0</v>
      </c>
      <c r="FL37" s="9">
        <f t="shared" si="30"/>
        <v>0</v>
      </c>
      <c r="FM37" s="9">
        <f t="shared" si="31"/>
        <v>0</v>
      </c>
      <c r="FN37" s="9">
        <f t="shared" si="32"/>
        <v>0</v>
      </c>
      <c r="FO37" s="9">
        <f t="shared" si="33"/>
        <v>0</v>
      </c>
      <c r="FP37" s="9">
        <f t="shared" si="34"/>
        <v>5.1000000000000005</v>
      </c>
      <c r="FQ37" s="9">
        <f t="shared" si="35"/>
        <v>1122.0000000000002</v>
      </c>
      <c r="FR37" s="9">
        <f t="shared" si="36"/>
        <v>0</v>
      </c>
      <c r="FS37" s="9">
        <f t="shared" si="37"/>
        <v>0</v>
      </c>
      <c r="FT37" s="9">
        <f t="shared" si="38"/>
        <v>5.1000000000000005</v>
      </c>
      <c r="FU37" s="9">
        <f t="shared" si="39"/>
        <v>1122.0000000000002</v>
      </c>
      <c r="FV37" s="9">
        <f t="shared" si="40"/>
        <v>5.44</v>
      </c>
      <c r="FW37" s="9">
        <f t="shared" si="41"/>
        <v>1196.8000000000002</v>
      </c>
      <c r="FX37" s="9">
        <f t="shared" si="42"/>
        <v>5.44</v>
      </c>
      <c r="FY37" s="9">
        <f t="shared" si="43"/>
        <v>1196.8000000000002</v>
      </c>
      <c r="FZ37" s="9">
        <f t="shared" si="44"/>
        <v>2.72</v>
      </c>
      <c r="GA37" s="9">
        <f t="shared" si="45"/>
        <v>598.40000000000009</v>
      </c>
      <c r="GB37" s="9">
        <f t="shared" si="46"/>
        <v>0</v>
      </c>
      <c r="GC37" s="9">
        <f t="shared" si="47"/>
        <v>0</v>
      </c>
      <c r="GD37" s="9">
        <f t="shared" si="48"/>
        <v>0</v>
      </c>
      <c r="GE37" s="9">
        <f t="shared" si="49"/>
        <v>0</v>
      </c>
      <c r="GF37" s="9">
        <f t="shared" si="50"/>
        <v>0</v>
      </c>
      <c r="GG37" s="9">
        <f t="shared" si="51"/>
        <v>0</v>
      </c>
      <c r="GH37" s="9">
        <f t="shared" si="52"/>
        <v>13.600000000000001</v>
      </c>
      <c r="GI37" s="9">
        <f t="shared" si="53"/>
        <v>2992.0000000000005</v>
      </c>
      <c r="GJ37" s="130">
        <f t="shared" si="54"/>
        <v>0</v>
      </c>
      <c r="GK37" s="130">
        <f t="shared" si="55"/>
        <v>0</v>
      </c>
      <c r="GL37" s="9">
        <f t="shared" si="56"/>
        <v>13.600000000000001</v>
      </c>
      <c r="GM37" s="9">
        <f t="shared" si="57"/>
        <v>2992.0000000000005</v>
      </c>
      <c r="GN37" s="9">
        <f t="shared" si="58"/>
        <v>4.42</v>
      </c>
      <c r="GO37" s="9">
        <f t="shared" si="59"/>
        <v>972.4</v>
      </c>
      <c r="GP37" s="9">
        <f t="shared" si="60"/>
        <v>5.44</v>
      </c>
      <c r="GQ37" s="9">
        <f t="shared" si="61"/>
        <v>1196.8000000000002</v>
      </c>
      <c r="GR37" s="9">
        <f t="shared" si="62"/>
        <v>2.3800000000000003</v>
      </c>
      <c r="GS37" s="9">
        <f t="shared" si="63"/>
        <v>523.6</v>
      </c>
      <c r="GT37" s="9">
        <f t="shared" si="64"/>
        <v>0</v>
      </c>
      <c r="GU37" s="9">
        <f t="shared" si="65"/>
        <v>0</v>
      </c>
      <c r="GV37" s="9">
        <f t="shared" si="66"/>
        <v>0</v>
      </c>
      <c r="GW37" s="9">
        <f t="shared" si="67"/>
        <v>0</v>
      </c>
      <c r="GX37" s="9">
        <f t="shared" si="68"/>
        <v>0</v>
      </c>
      <c r="GY37" s="9">
        <f t="shared" si="69"/>
        <v>0</v>
      </c>
      <c r="GZ37" s="9">
        <f t="shared" si="70"/>
        <v>11.9</v>
      </c>
      <c r="HA37" s="9">
        <f t="shared" si="71"/>
        <v>2618</v>
      </c>
      <c r="HB37" s="9">
        <f t="shared" si="72"/>
        <v>0</v>
      </c>
      <c r="HC37" s="9">
        <f t="shared" si="73"/>
        <v>0</v>
      </c>
      <c r="HD37" s="9">
        <f t="shared" si="74"/>
        <v>11.9</v>
      </c>
      <c r="HE37" s="9">
        <f t="shared" si="75"/>
        <v>2618</v>
      </c>
      <c r="HF37" s="9">
        <f t="shared" si="76"/>
        <v>18.360000000000003</v>
      </c>
      <c r="HG37" s="9">
        <f t="shared" si="77"/>
        <v>4039.2000000000007</v>
      </c>
      <c r="HH37" s="9">
        <f t="shared" si="78"/>
        <v>10.88</v>
      </c>
      <c r="HI37" s="9">
        <f t="shared" si="79"/>
        <v>2393.6000000000004</v>
      </c>
      <c r="HJ37" s="9">
        <f t="shared" si="80"/>
        <v>7.82</v>
      </c>
      <c r="HK37" s="9">
        <f t="shared" si="81"/>
        <v>1720.4</v>
      </c>
      <c r="HL37" s="9">
        <f t="shared" si="82"/>
        <v>0</v>
      </c>
      <c r="HM37" s="9">
        <f t="shared" si="83"/>
        <v>0</v>
      </c>
      <c r="HN37" s="9">
        <f t="shared" si="84"/>
        <v>0</v>
      </c>
      <c r="HO37" s="9">
        <f t="shared" si="85"/>
        <v>0</v>
      </c>
      <c r="HP37" s="9">
        <f t="shared" si="86"/>
        <v>0</v>
      </c>
      <c r="HQ37" s="9">
        <f t="shared" si="87"/>
        <v>0</v>
      </c>
      <c r="HR37" s="9">
        <f t="shared" si="88"/>
        <v>36.720000000000006</v>
      </c>
      <c r="HS37" s="9">
        <f t="shared" si="89"/>
        <v>8078.4000000000015</v>
      </c>
      <c r="HT37" s="9">
        <f t="shared" si="90"/>
        <v>0</v>
      </c>
      <c r="HU37" s="9">
        <f t="shared" si="91"/>
        <v>0</v>
      </c>
      <c r="HV37" s="9">
        <f t="shared" si="92"/>
        <v>36.720000000000006</v>
      </c>
      <c r="HW37" s="9">
        <f t="shared" si="93"/>
        <v>8078.4000000000015</v>
      </c>
      <c r="HX37" s="9">
        <f t="shared" si="325"/>
        <v>3.74</v>
      </c>
      <c r="HY37" s="9">
        <f t="shared" si="94"/>
        <v>822.80000000000007</v>
      </c>
      <c r="HZ37" s="9">
        <f t="shared" si="95"/>
        <v>3.06</v>
      </c>
      <c r="IA37" s="9">
        <f t="shared" si="96"/>
        <v>673.2</v>
      </c>
      <c r="IB37" s="9">
        <f t="shared" si="97"/>
        <v>2.72</v>
      </c>
      <c r="IC37" s="9">
        <f t="shared" si="98"/>
        <v>598.40000000000009</v>
      </c>
      <c r="ID37" s="9">
        <f t="shared" si="99"/>
        <v>0</v>
      </c>
      <c r="IE37" s="9">
        <f t="shared" si="100"/>
        <v>0</v>
      </c>
      <c r="IF37" s="9">
        <f t="shared" si="101"/>
        <v>0</v>
      </c>
      <c r="IG37" s="9">
        <f t="shared" si="102"/>
        <v>0</v>
      </c>
      <c r="IH37" s="9">
        <f t="shared" si="103"/>
        <v>0</v>
      </c>
      <c r="II37" s="9">
        <f t="shared" si="104"/>
        <v>0</v>
      </c>
      <c r="IJ37" s="9">
        <f t="shared" si="105"/>
        <v>9.1800000000000015</v>
      </c>
      <c r="IK37" s="9">
        <f t="shared" si="106"/>
        <v>2019.6000000000004</v>
      </c>
      <c r="IL37" s="9">
        <f t="shared" si="107"/>
        <v>0</v>
      </c>
      <c r="IM37" s="9">
        <f t="shared" si="108"/>
        <v>0</v>
      </c>
      <c r="IN37" s="9">
        <f t="shared" si="109"/>
        <v>9.1800000000000015</v>
      </c>
      <c r="IO37" s="9">
        <f t="shared" si="110"/>
        <v>2019.6000000000004</v>
      </c>
      <c r="IP37" s="9">
        <f t="shared" si="111"/>
        <v>9.1800000000000015</v>
      </c>
      <c r="IQ37" s="9">
        <f t="shared" si="112"/>
        <v>2019.6000000000004</v>
      </c>
      <c r="IR37" s="9">
        <f t="shared" si="113"/>
        <v>7.48</v>
      </c>
      <c r="IS37" s="9">
        <f t="shared" si="114"/>
        <v>1645.6000000000001</v>
      </c>
      <c r="IT37" s="9">
        <f t="shared" si="115"/>
        <v>5.1000000000000005</v>
      </c>
      <c r="IU37" s="9">
        <f t="shared" si="116"/>
        <v>1122.0000000000002</v>
      </c>
      <c r="IV37" s="9">
        <f t="shared" si="117"/>
        <v>0</v>
      </c>
      <c r="IW37" s="9">
        <f t="shared" si="118"/>
        <v>0</v>
      </c>
      <c r="IX37" s="9">
        <f t="shared" si="119"/>
        <v>0</v>
      </c>
      <c r="IY37" s="9">
        <f t="shared" si="120"/>
        <v>0</v>
      </c>
      <c r="IZ37" s="9">
        <f t="shared" si="121"/>
        <v>0</v>
      </c>
      <c r="JA37" s="9">
        <f t="shared" si="122"/>
        <v>0</v>
      </c>
      <c r="JB37" s="9">
        <f t="shared" si="123"/>
        <v>21.42</v>
      </c>
      <c r="JC37" s="9">
        <f t="shared" si="124"/>
        <v>4712.4000000000005</v>
      </c>
      <c r="JD37" s="9">
        <f t="shared" si="125"/>
        <v>0</v>
      </c>
      <c r="JE37" s="9">
        <f t="shared" si="126"/>
        <v>0</v>
      </c>
      <c r="JF37" s="9">
        <f t="shared" si="127"/>
        <v>21.42</v>
      </c>
      <c r="JG37" s="9">
        <f t="shared" si="128"/>
        <v>4712.4000000000005</v>
      </c>
      <c r="JH37" s="9">
        <f t="shared" si="129"/>
        <v>8.5</v>
      </c>
      <c r="JI37" s="9">
        <f t="shared" si="130"/>
        <v>1870</v>
      </c>
      <c r="JJ37" s="9">
        <f t="shared" si="131"/>
        <v>8.16</v>
      </c>
      <c r="JK37" s="9">
        <f t="shared" si="132"/>
        <v>1795.2</v>
      </c>
      <c r="JL37" s="9">
        <f t="shared" si="133"/>
        <v>2.72</v>
      </c>
      <c r="JM37" s="9">
        <f t="shared" si="134"/>
        <v>598.40000000000009</v>
      </c>
      <c r="JN37" s="9">
        <f t="shared" si="135"/>
        <v>8.5</v>
      </c>
      <c r="JO37" s="9">
        <f t="shared" si="136"/>
        <v>1870</v>
      </c>
      <c r="JP37" s="9">
        <f t="shared" si="137"/>
        <v>0</v>
      </c>
      <c r="JQ37" s="9">
        <f t="shared" si="138"/>
        <v>0</v>
      </c>
      <c r="JR37" s="9">
        <f t="shared" si="139"/>
        <v>0</v>
      </c>
      <c r="JS37" s="9">
        <f t="shared" si="140"/>
        <v>0</v>
      </c>
      <c r="JT37" s="9">
        <f t="shared" si="141"/>
        <v>19.040000000000003</v>
      </c>
      <c r="JU37" s="9">
        <f t="shared" si="142"/>
        <v>4188.8</v>
      </c>
      <c r="JV37" s="9">
        <f t="shared" si="143"/>
        <v>0</v>
      </c>
      <c r="JW37" s="9">
        <f t="shared" si="144"/>
        <v>0</v>
      </c>
      <c r="JX37" s="9">
        <f t="shared" si="145"/>
        <v>19.040000000000003</v>
      </c>
      <c r="JY37" s="9">
        <f t="shared" si="146"/>
        <v>4188.8</v>
      </c>
      <c r="JZ37" s="9">
        <f t="shared" si="147"/>
        <v>4.42</v>
      </c>
      <c r="KA37" s="9">
        <f t="shared" si="148"/>
        <v>972.4</v>
      </c>
      <c r="KB37" s="9">
        <f t="shared" si="149"/>
        <v>2.72</v>
      </c>
      <c r="KC37" s="9">
        <f t="shared" si="150"/>
        <v>598.40000000000009</v>
      </c>
      <c r="KD37" s="9">
        <f t="shared" si="151"/>
        <v>1.7000000000000002</v>
      </c>
      <c r="KE37" s="9">
        <f t="shared" si="152"/>
        <v>374.00000000000006</v>
      </c>
      <c r="KF37" s="9">
        <f t="shared" si="153"/>
        <v>0</v>
      </c>
      <c r="KG37" s="9">
        <f t="shared" si="154"/>
        <v>0</v>
      </c>
      <c r="KH37" s="9">
        <f t="shared" si="155"/>
        <v>0</v>
      </c>
      <c r="KI37" s="9">
        <f t="shared" si="156"/>
        <v>0</v>
      </c>
      <c r="KJ37" s="9">
        <f t="shared" si="157"/>
        <v>0</v>
      </c>
      <c r="KK37" s="9">
        <f t="shared" si="158"/>
        <v>0</v>
      </c>
      <c r="KL37" s="9">
        <f t="shared" si="159"/>
        <v>8.84</v>
      </c>
      <c r="KM37" s="9">
        <f t="shared" si="160"/>
        <v>1944.8</v>
      </c>
      <c r="KN37" s="9">
        <f t="shared" si="161"/>
        <v>0</v>
      </c>
      <c r="KO37" s="9">
        <f t="shared" si="162"/>
        <v>0</v>
      </c>
      <c r="KP37" s="9">
        <f t="shared" si="163"/>
        <v>8.84</v>
      </c>
      <c r="KQ37" s="9">
        <f t="shared" si="164"/>
        <v>1944.8</v>
      </c>
      <c r="KR37" s="9">
        <f t="shared" si="165"/>
        <v>3.4000000000000004</v>
      </c>
      <c r="KS37" s="9">
        <f t="shared" si="166"/>
        <v>748.00000000000011</v>
      </c>
      <c r="KT37" s="9">
        <f t="shared" si="167"/>
        <v>4.7600000000000007</v>
      </c>
      <c r="KU37" s="9">
        <f t="shared" si="168"/>
        <v>1047.2</v>
      </c>
      <c r="KV37" s="9">
        <f t="shared" si="169"/>
        <v>2.04</v>
      </c>
      <c r="KW37" s="9">
        <f t="shared" si="170"/>
        <v>448.8</v>
      </c>
      <c r="KX37" s="9">
        <f t="shared" si="171"/>
        <v>0</v>
      </c>
      <c r="KY37" s="9">
        <f t="shared" si="172"/>
        <v>0</v>
      </c>
      <c r="KZ37" s="9">
        <f t="shared" si="173"/>
        <v>0</v>
      </c>
      <c r="LA37" s="9">
        <f t="shared" si="174"/>
        <v>0</v>
      </c>
      <c r="LB37" s="9">
        <f t="shared" si="175"/>
        <v>0</v>
      </c>
      <c r="LC37" s="9">
        <f t="shared" si="176"/>
        <v>0</v>
      </c>
      <c r="LD37" s="9">
        <f t="shared" si="177"/>
        <v>9.8600000000000012</v>
      </c>
      <c r="LE37" s="9">
        <f t="shared" si="178"/>
        <v>2169.2000000000003</v>
      </c>
      <c r="LF37" s="9">
        <f t="shared" si="179"/>
        <v>0</v>
      </c>
      <c r="LG37" s="9">
        <f t="shared" si="180"/>
        <v>0</v>
      </c>
      <c r="LH37" s="9">
        <f t="shared" si="181"/>
        <v>9.8600000000000012</v>
      </c>
      <c r="LI37" s="9">
        <f t="shared" si="319"/>
        <v>2169.2000000000003</v>
      </c>
      <c r="LJ37" s="9">
        <f t="shared" si="182"/>
        <v>9.5200000000000014</v>
      </c>
      <c r="LK37" s="9">
        <f t="shared" si="183"/>
        <v>2094.4</v>
      </c>
      <c r="LL37" s="9">
        <f t="shared" si="184"/>
        <v>14.280000000000001</v>
      </c>
      <c r="LM37" s="9">
        <f t="shared" si="185"/>
        <v>3141.6000000000004</v>
      </c>
      <c r="LN37" s="9">
        <f t="shared" si="186"/>
        <v>1.36</v>
      </c>
      <c r="LO37" s="9">
        <f t="shared" si="187"/>
        <v>299.20000000000005</v>
      </c>
      <c r="LP37" s="9">
        <f t="shared" si="188"/>
        <v>0</v>
      </c>
      <c r="LQ37" s="9">
        <f t="shared" si="189"/>
        <v>0</v>
      </c>
      <c r="LR37" s="9">
        <f t="shared" si="190"/>
        <v>0</v>
      </c>
      <c r="LS37" s="9">
        <f t="shared" si="191"/>
        <v>0</v>
      </c>
      <c r="LT37" s="9">
        <f t="shared" si="192"/>
        <v>0</v>
      </c>
      <c r="LU37" s="9">
        <f t="shared" si="193"/>
        <v>0</v>
      </c>
      <c r="LV37" s="9">
        <f t="shared" si="194"/>
        <v>25.16</v>
      </c>
      <c r="LW37" s="9">
        <f t="shared" si="195"/>
        <v>5535.2</v>
      </c>
      <c r="LX37" s="9">
        <f t="shared" si="196"/>
        <v>0</v>
      </c>
      <c r="LY37" s="9">
        <f t="shared" si="197"/>
        <v>0</v>
      </c>
      <c r="LZ37" s="9">
        <f t="shared" si="198"/>
        <v>25.16</v>
      </c>
      <c r="MA37" s="9">
        <f t="shared" si="199"/>
        <v>5535.2</v>
      </c>
      <c r="MB37" s="9">
        <f t="shared" si="200"/>
        <v>20.400000000000002</v>
      </c>
      <c r="MC37" s="9">
        <f t="shared" si="201"/>
        <v>4488.0000000000009</v>
      </c>
      <c r="MD37" s="9">
        <f t="shared" si="202"/>
        <v>24.82</v>
      </c>
      <c r="ME37" s="9">
        <f t="shared" si="203"/>
        <v>5460.4</v>
      </c>
      <c r="MF37" s="9">
        <f t="shared" si="204"/>
        <v>8.16</v>
      </c>
      <c r="MG37" s="9">
        <f t="shared" si="205"/>
        <v>1795.2</v>
      </c>
      <c r="MH37" s="9">
        <f t="shared" si="206"/>
        <v>0</v>
      </c>
      <c r="MI37" s="9">
        <f t="shared" si="207"/>
        <v>0</v>
      </c>
      <c r="MJ37" s="9">
        <f t="shared" si="208"/>
        <v>0</v>
      </c>
      <c r="MK37" s="9">
        <f t="shared" si="209"/>
        <v>0</v>
      </c>
      <c r="ML37" s="9">
        <f t="shared" si="210"/>
        <v>0</v>
      </c>
      <c r="MM37" s="9">
        <f t="shared" si="211"/>
        <v>0</v>
      </c>
      <c r="MN37" s="9">
        <f t="shared" si="212"/>
        <v>53.040000000000006</v>
      </c>
      <c r="MO37" s="9">
        <f t="shared" si="213"/>
        <v>11668.800000000001</v>
      </c>
      <c r="MP37" s="9">
        <f t="shared" si="214"/>
        <v>0</v>
      </c>
      <c r="MQ37" s="9">
        <f t="shared" si="215"/>
        <v>0</v>
      </c>
      <c r="MR37" s="9">
        <f t="shared" si="216"/>
        <v>53.040000000000006</v>
      </c>
      <c r="MS37" s="9">
        <f t="shared" si="320"/>
        <v>11668.800000000001</v>
      </c>
      <c r="MT37" s="9">
        <f t="shared" si="217"/>
        <v>14.620000000000001</v>
      </c>
      <c r="MU37" s="9">
        <f t="shared" si="218"/>
        <v>3216.4</v>
      </c>
      <c r="MV37" s="9">
        <f t="shared" si="219"/>
        <v>13.600000000000001</v>
      </c>
      <c r="MW37" s="9">
        <f t="shared" si="220"/>
        <v>2992.0000000000005</v>
      </c>
      <c r="MX37" s="9">
        <f t="shared" si="221"/>
        <v>5.1000000000000005</v>
      </c>
      <c r="MY37" s="9">
        <f t="shared" si="222"/>
        <v>1122.0000000000002</v>
      </c>
      <c r="MZ37" s="9">
        <f t="shared" si="223"/>
        <v>0</v>
      </c>
      <c r="NA37" s="9">
        <f t="shared" si="224"/>
        <v>0</v>
      </c>
      <c r="NB37" s="9">
        <f t="shared" si="225"/>
        <v>0</v>
      </c>
      <c r="NC37" s="9">
        <f t="shared" si="226"/>
        <v>0</v>
      </c>
      <c r="ND37" s="9">
        <f t="shared" si="227"/>
        <v>0</v>
      </c>
      <c r="NE37" s="9">
        <f t="shared" si="228"/>
        <v>0</v>
      </c>
      <c r="NF37" s="9">
        <f t="shared" si="229"/>
        <v>32.64</v>
      </c>
      <c r="NG37" s="9">
        <f t="shared" si="230"/>
        <v>7180.8</v>
      </c>
      <c r="NH37" s="9">
        <f t="shared" si="231"/>
        <v>0</v>
      </c>
      <c r="NI37" s="9">
        <f t="shared" si="232"/>
        <v>0</v>
      </c>
      <c r="NJ37" s="9">
        <f t="shared" si="233"/>
        <v>32.64</v>
      </c>
      <c r="NK37" s="9">
        <f t="shared" si="234"/>
        <v>7180.8</v>
      </c>
      <c r="NL37" s="9">
        <f t="shared" si="235"/>
        <v>14.96</v>
      </c>
      <c r="NM37" s="9">
        <f t="shared" si="236"/>
        <v>3291.2000000000003</v>
      </c>
      <c r="NN37" s="9">
        <f t="shared" si="237"/>
        <v>16.32</v>
      </c>
      <c r="NO37" s="9">
        <f t="shared" si="238"/>
        <v>3590.4</v>
      </c>
      <c r="NP37" s="9">
        <f t="shared" si="239"/>
        <v>7.48</v>
      </c>
      <c r="NQ37" s="9">
        <f t="shared" si="240"/>
        <v>1645.6000000000001</v>
      </c>
      <c r="NR37" s="9">
        <f t="shared" si="241"/>
        <v>0</v>
      </c>
      <c r="NS37" s="9">
        <f t="shared" si="242"/>
        <v>0</v>
      </c>
      <c r="NT37" s="9">
        <f t="shared" si="243"/>
        <v>0</v>
      </c>
      <c r="NU37" s="9">
        <f t="shared" si="244"/>
        <v>0</v>
      </c>
      <c r="NV37" s="9">
        <f t="shared" si="245"/>
        <v>0</v>
      </c>
      <c r="NW37" s="9">
        <f t="shared" si="246"/>
        <v>0</v>
      </c>
      <c r="NX37" s="9">
        <f t="shared" si="247"/>
        <v>38.080000000000005</v>
      </c>
      <c r="NY37" s="9">
        <f t="shared" si="248"/>
        <v>8377.6</v>
      </c>
      <c r="NZ37" s="9">
        <f t="shared" si="249"/>
        <v>0</v>
      </c>
      <c r="OA37" s="9">
        <f t="shared" si="250"/>
        <v>0</v>
      </c>
      <c r="OB37" s="9">
        <f t="shared" si="251"/>
        <v>38.080000000000005</v>
      </c>
      <c r="OC37" s="9">
        <f t="shared" si="321"/>
        <v>8377.6</v>
      </c>
      <c r="OD37" s="9">
        <f t="shared" si="252"/>
        <v>4.7600000000000007</v>
      </c>
      <c r="OE37" s="9">
        <f t="shared" si="253"/>
        <v>1047.2</v>
      </c>
      <c r="OF37" s="9">
        <f t="shared" si="254"/>
        <v>4.08</v>
      </c>
      <c r="OG37" s="9">
        <f t="shared" si="255"/>
        <v>897.6</v>
      </c>
      <c r="OH37" s="9">
        <f t="shared" si="256"/>
        <v>2.04</v>
      </c>
      <c r="OI37" s="9">
        <f t="shared" si="257"/>
        <v>448.8</v>
      </c>
      <c r="OJ37" s="9">
        <f t="shared" si="258"/>
        <v>0</v>
      </c>
      <c r="OK37" s="9">
        <f t="shared" si="259"/>
        <v>0</v>
      </c>
      <c r="OL37" s="9">
        <f t="shared" si="260"/>
        <v>0</v>
      </c>
      <c r="OM37" s="9">
        <f t="shared" si="261"/>
        <v>0</v>
      </c>
      <c r="ON37" s="9">
        <f t="shared" si="262"/>
        <v>0</v>
      </c>
      <c r="OO37" s="9">
        <f t="shared" si="263"/>
        <v>0</v>
      </c>
      <c r="OP37" s="9">
        <f t="shared" si="264"/>
        <v>10.88</v>
      </c>
      <c r="OQ37" s="9">
        <f t="shared" si="265"/>
        <v>2393.6000000000004</v>
      </c>
      <c r="OR37" s="9">
        <f t="shared" si="266"/>
        <v>0</v>
      </c>
      <c r="OS37" s="9">
        <f t="shared" si="267"/>
        <v>0</v>
      </c>
      <c r="OT37" s="9">
        <f t="shared" si="322"/>
        <v>10.88</v>
      </c>
      <c r="OU37" s="9">
        <f t="shared" si="268"/>
        <v>2393.6000000000004</v>
      </c>
      <c r="OV37" s="9">
        <f t="shared" si="269"/>
        <v>15.64</v>
      </c>
      <c r="OW37" s="9">
        <f t="shared" si="270"/>
        <v>3440.8</v>
      </c>
      <c r="OX37" s="9">
        <f t="shared" si="271"/>
        <v>9.5200000000000014</v>
      </c>
      <c r="OY37" s="9">
        <f t="shared" si="272"/>
        <v>2094.4</v>
      </c>
      <c r="OZ37" s="9">
        <f t="shared" si="273"/>
        <v>12.24</v>
      </c>
      <c r="PA37" s="9">
        <f t="shared" si="274"/>
        <v>2692.8</v>
      </c>
      <c r="PB37" s="9">
        <f t="shared" si="275"/>
        <v>0</v>
      </c>
      <c r="PC37" s="9">
        <f t="shared" si="276"/>
        <v>0</v>
      </c>
      <c r="PD37" s="9">
        <f t="shared" si="277"/>
        <v>0</v>
      </c>
      <c r="PE37" s="9">
        <f t="shared" si="278"/>
        <v>0</v>
      </c>
      <c r="PF37" s="9">
        <f t="shared" si="279"/>
        <v>0</v>
      </c>
      <c r="PG37" s="9">
        <f t="shared" si="280"/>
        <v>0</v>
      </c>
      <c r="PH37" s="9">
        <f t="shared" si="281"/>
        <v>37.06</v>
      </c>
      <c r="PI37" s="9">
        <f t="shared" si="282"/>
        <v>8153.2000000000007</v>
      </c>
      <c r="PJ37" s="9">
        <f t="shared" si="283"/>
        <v>0</v>
      </c>
      <c r="PK37" s="9">
        <f t="shared" si="284"/>
        <v>0</v>
      </c>
      <c r="PL37" s="9">
        <f t="shared" si="285"/>
        <v>37.06</v>
      </c>
      <c r="PM37" s="9">
        <f t="shared" si="323"/>
        <v>8153.2000000000007</v>
      </c>
      <c r="PN37" s="9">
        <f t="shared" si="286"/>
        <v>4.42</v>
      </c>
      <c r="PO37" s="9">
        <f t="shared" si="287"/>
        <v>972.4</v>
      </c>
      <c r="PP37" s="9">
        <f t="shared" si="288"/>
        <v>4.42</v>
      </c>
      <c r="PQ37" s="9">
        <f t="shared" si="289"/>
        <v>972.4</v>
      </c>
      <c r="PR37" s="9">
        <f t="shared" si="290"/>
        <v>2.04</v>
      </c>
      <c r="PS37" s="9">
        <f t="shared" si="291"/>
        <v>448.8</v>
      </c>
      <c r="PT37" s="9">
        <f t="shared" si="292"/>
        <v>0</v>
      </c>
      <c r="PU37" s="9">
        <f t="shared" si="293"/>
        <v>0</v>
      </c>
      <c r="PV37" s="9">
        <f t="shared" si="294"/>
        <v>0</v>
      </c>
      <c r="PW37" s="9">
        <f t="shared" si="295"/>
        <v>0</v>
      </c>
      <c r="PX37" s="9">
        <f t="shared" si="296"/>
        <v>0</v>
      </c>
      <c r="PY37" s="9">
        <f t="shared" si="297"/>
        <v>0</v>
      </c>
      <c r="PZ37" s="9">
        <f t="shared" si="298"/>
        <v>10.88</v>
      </c>
      <c r="QA37" s="9">
        <f t="shared" si="299"/>
        <v>2393.6000000000004</v>
      </c>
      <c r="QB37" s="9">
        <f t="shared" si="300"/>
        <v>0</v>
      </c>
      <c r="QC37" s="9">
        <f t="shared" si="301"/>
        <v>0</v>
      </c>
      <c r="QD37" s="9">
        <f t="shared" si="302"/>
        <v>10.88</v>
      </c>
      <c r="QE37" s="9">
        <f t="shared" si="324"/>
        <v>2393.6000000000004</v>
      </c>
      <c r="QF37" s="9">
        <f t="shared" si="303"/>
        <v>24.14</v>
      </c>
      <c r="QG37" s="9">
        <f t="shared" si="304"/>
        <v>5310.8</v>
      </c>
      <c r="QH37" s="9">
        <f t="shared" si="305"/>
        <v>0</v>
      </c>
      <c r="QI37" s="9">
        <f t="shared" si="306"/>
        <v>0</v>
      </c>
      <c r="QJ37" s="9">
        <f t="shared" si="307"/>
        <v>24.14</v>
      </c>
      <c r="QK37" s="9">
        <f t="shared" si="308"/>
        <v>5310.8</v>
      </c>
      <c r="QL37" s="24">
        <f t="shared" si="309"/>
        <v>424.32</v>
      </c>
      <c r="QM37" s="24">
        <f t="shared" si="310"/>
        <v>88638.000000000029</v>
      </c>
    </row>
    <row r="38" spans="1:455" s="5" customFormat="1" ht="18.75" customHeight="1" x14ac:dyDescent="0.25">
      <c r="A38" s="8" t="s">
        <v>41</v>
      </c>
      <c r="B38" s="3" t="s">
        <v>3</v>
      </c>
      <c r="C38" s="9">
        <v>85</v>
      </c>
      <c r="D38" s="9"/>
      <c r="E38" s="9">
        <v>7</v>
      </c>
      <c r="F38" s="9"/>
      <c r="G38" s="9"/>
      <c r="H38" s="9"/>
      <c r="I38" s="9"/>
      <c r="J38" s="9"/>
      <c r="K38" s="9"/>
      <c r="L38" s="9">
        <v>7</v>
      </c>
      <c r="M38" s="9"/>
      <c r="N38" s="9"/>
      <c r="O38" s="9">
        <v>3</v>
      </c>
      <c r="P38" s="9">
        <v>7</v>
      </c>
      <c r="Q38" s="9"/>
      <c r="R38" s="9"/>
      <c r="S38" s="9"/>
      <c r="T38" s="9"/>
      <c r="U38" s="9">
        <v>2</v>
      </c>
      <c r="V38" s="9">
        <v>2</v>
      </c>
      <c r="W38" s="9"/>
      <c r="X38" s="9">
        <v>2.2999999999999998</v>
      </c>
      <c r="Y38" s="9"/>
      <c r="Z38" s="9"/>
      <c r="AA38" s="9"/>
      <c r="AB38" s="97">
        <v>3</v>
      </c>
      <c r="AC38" s="9">
        <v>7</v>
      </c>
      <c r="AD38" s="9"/>
      <c r="AE38" s="9"/>
      <c r="AF38" s="9"/>
      <c r="AG38" s="9"/>
      <c r="AH38" s="9"/>
      <c r="AI38" s="9"/>
      <c r="AJ38" s="9"/>
      <c r="AK38" s="9">
        <v>10</v>
      </c>
      <c r="AL38" s="9"/>
      <c r="AM38" s="9"/>
      <c r="AN38" s="9"/>
      <c r="AO38" s="9"/>
      <c r="AP38" s="9"/>
      <c r="AQ38" s="9">
        <v>7</v>
      </c>
      <c r="AR38" s="9"/>
      <c r="AS38" s="9"/>
      <c r="AT38" s="9"/>
      <c r="AU38" s="9"/>
      <c r="AV38" s="9"/>
      <c r="AW38" s="9"/>
      <c r="AX38" s="9">
        <v>7</v>
      </c>
      <c r="AY38" s="9"/>
      <c r="AZ38" s="9"/>
      <c r="BA38" s="9">
        <v>3</v>
      </c>
      <c r="BB38" s="9">
        <v>7</v>
      </c>
      <c r="BC38" s="9"/>
      <c r="BD38" s="9"/>
      <c r="BE38" s="9"/>
      <c r="BF38" s="9">
        <v>1</v>
      </c>
      <c r="BG38" s="9"/>
      <c r="BH38" s="9"/>
      <c r="BI38" s="9"/>
      <c r="BJ38" s="9">
        <v>7</v>
      </c>
      <c r="BK38" s="9"/>
      <c r="BL38" s="9"/>
      <c r="BM38" s="9"/>
      <c r="BN38" s="9">
        <v>7</v>
      </c>
      <c r="BO38" s="9"/>
      <c r="BP38" s="9"/>
      <c r="BQ38" s="9"/>
      <c r="BR38" s="9"/>
      <c r="BS38" s="9">
        <v>2</v>
      </c>
      <c r="BT38" s="9"/>
      <c r="BU38" s="9"/>
      <c r="BV38" s="9"/>
      <c r="BW38" s="9">
        <v>7</v>
      </c>
      <c r="BX38" s="9"/>
      <c r="BY38" s="9"/>
      <c r="BZ38" s="9"/>
      <c r="CA38" s="9"/>
      <c r="CB38" s="9"/>
      <c r="CC38" s="9">
        <v>7</v>
      </c>
      <c r="CD38" s="9"/>
      <c r="CE38" s="9"/>
      <c r="CF38" s="9">
        <v>3</v>
      </c>
      <c r="CG38" s="9"/>
      <c r="CH38" s="9"/>
      <c r="CI38" s="9"/>
      <c r="CJ38" s="9"/>
      <c r="CK38" s="9"/>
      <c r="CL38" s="9"/>
      <c r="CM38" s="9"/>
      <c r="CN38" s="9"/>
      <c r="CO38" s="9">
        <v>7</v>
      </c>
      <c r="CP38" s="9"/>
      <c r="CQ38" s="9"/>
      <c r="CR38" s="9"/>
      <c r="CS38" s="9"/>
      <c r="CT38" s="9">
        <v>2</v>
      </c>
      <c r="CU38" s="9"/>
      <c r="CV38" s="9"/>
      <c r="CW38" s="9">
        <v>10</v>
      </c>
      <c r="CX38" s="9"/>
      <c r="CY38" s="9"/>
      <c r="CZ38" s="9">
        <v>3</v>
      </c>
      <c r="DA38" s="9"/>
      <c r="DB38" s="9"/>
      <c r="DC38" s="9"/>
      <c r="DD38" s="9"/>
      <c r="DE38" s="9"/>
      <c r="DF38" s="9">
        <v>3</v>
      </c>
      <c r="DG38" s="9"/>
      <c r="DH38" s="9"/>
      <c r="DI38" s="9">
        <v>7</v>
      </c>
      <c r="DJ38" s="9"/>
      <c r="DK38" s="9"/>
      <c r="DL38" s="9">
        <v>3</v>
      </c>
      <c r="DM38" s="9">
        <v>7</v>
      </c>
      <c r="DN38" s="9"/>
      <c r="DO38" s="9"/>
      <c r="DP38" s="9"/>
      <c r="DQ38" s="9"/>
      <c r="DR38" s="9"/>
      <c r="DS38" s="9"/>
      <c r="DT38" s="9"/>
      <c r="DU38" s="9">
        <v>10</v>
      </c>
      <c r="DV38" s="9"/>
      <c r="DW38" s="9"/>
      <c r="DX38" s="9"/>
      <c r="DY38" s="9">
        <f t="shared" si="0"/>
        <v>7.8E-2</v>
      </c>
      <c r="DZ38" s="9">
        <f t="shared" si="1"/>
        <v>6.63</v>
      </c>
      <c r="EA38" s="9">
        <f t="shared" si="311"/>
        <v>1.3260000000000001</v>
      </c>
      <c r="EB38" s="9">
        <f t="shared" si="2"/>
        <v>112.71000000000001</v>
      </c>
      <c r="EC38" s="9">
        <f t="shared" si="3"/>
        <v>8.2299999999999998E-2</v>
      </c>
      <c r="ED38" s="9">
        <f t="shared" si="4"/>
        <v>6.9954999999999998</v>
      </c>
      <c r="EE38" s="9">
        <f t="shared" si="312"/>
        <v>1.3991</v>
      </c>
      <c r="EF38" s="9">
        <f t="shared" si="5"/>
        <v>118.9235</v>
      </c>
      <c r="EG38" s="9">
        <f t="shared" si="313"/>
        <v>0.1603</v>
      </c>
      <c r="EH38" s="9">
        <f t="shared" si="314"/>
        <v>13.625500000000001</v>
      </c>
      <c r="EI38" s="8" t="s">
        <v>41</v>
      </c>
      <c r="EJ38" s="9">
        <f t="shared" si="6"/>
        <v>2.7250999999999999</v>
      </c>
      <c r="EK38" s="9">
        <f t="shared" si="7"/>
        <v>231.6335</v>
      </c>
      <c r="EL38" s="9">
        <f t="shared" si="315"/>
        <v>47.736000000000004</v>
      </c>
      <c r="EM38" s="9">
        <f t="shared" si="316"/>
        <v>4057.5600000000004</v>
      </c>
      <c r="EN38" s="9">
        <f t="shared" si="317"/>
        <v>63.648000000000003</v>
      </c>
      <c r="EO38" s="9">
        <f t="shared" si="8"/>
        <v>5410.08</v>
      </c>
      <c r="EP38" s="9">
        <f t="shared" si="318"/>
        <v>26.520000000000003</v>
      </c>
      <c r="EQ38" s="9">
        <f t="shared" si="9"/>
        <v>2254.2000000000003</v>
      </c>
      <c r="ER38" s="9">
        <f t="shared" si="10"/>
        <v>50.367600000000003</v>
      </c>
      <c r="ES38" s="9">
        <f t="shared" si="11"/>
        <v>4281.2460000000001</v>
      </c>
      <c r="ET38" s="9">
        <f t="shared" si="12"/>
        <v>67.156800000000004</v>
      </c>
      <c r="EU38" s="9">
        <f t="shared" si="13"/>
        <v>5708.3280000000004</v>
      </c>
      <c r="EV38" s="9">
        <f t="shared" si="14"/>
        <v>27.981999999999999</v>
      </c>
      <c r="EW38" s="9">
        <f t="shared" si="15"/>
        <v>2378.4699999999998</v>
      </c>
      <c r="EX38" s="9">
        <f t="shared" si="16"/>
        <v>137.904</v>
      </c>
      <c r="EY38" s="9">
        <f t="shared" si="17"/>
        <v>11721.84</v>
      </c>
      <c r="EZ38" s="9">
        <f t="shared" si="18"/>
        <v>145.50640000000001</v>
      </c>
      <c r="FA38" s="9">
        <f t="shared" si="19"/>
        <v>12368.044000000002</v>
      </c>
      <c r="FB38" s="9">
        <f t="shared" si="20"/>
        <v>283.41039999999998</v>
      </c>
      <c r="FC38" s="9">
        <f t="shared" si="21"/>
        <v>24089.883999999998</v>
      </c>
      <c r="FD38" s="9">
        <f t="shared" si="22"/>
        <v>5.3040000000000003</v>
      </c>
      <c r="FE38" s="9">
        <f t="shared" si="23"/>
        <v>450.84000000000003</v>
      </c>
      <c r="FF38" s="9">
        <f t="shared" si="24"/>
        <v>7.9560000000000004</v>
      </c>
      <c r="FG38" s="9">
        <f t="shared" si="25"/>
        <v>676.26</v>
      </c>
      <c r="FH38" s="9">
        <f t="shared" si="26"/>
        <v>10.608000000000001</v>
      </c>
      <c r="FI38" s="9">
        <f t="shared" si="27"/>
        <v>901.68000000000006</v>
      </c>
      <c r="FJ38" s="9">
        <f t="shared" si="28"/>
        <v>5.5964</v>
      </c>
      <c r="FK38" s="9">
        <f t="shared" si="29"/>
        <v>475.69400000000002</v>
      </c>
      <c r="FL38" s="9">
        <f t="shared" si="30"/>
        <v>8.3946000000000005</v>
      </c>
      <c r="FM38" s="9">
        <f t="shared" si="31"/>
        <v>713.54100000000005</v>
      </c>
      <c r="FN38" s="9">
        <f t="shared" si="32"/>
        <v>11.1928</v>
      </c>
      <c r="FO38" s="9">
        <f t="shared" si="33"/>
        <v>951.38800000000003</v>
      </c>
      <c r="FP38" s="9">
        <f t="shared" si="34"/>
        <v>19.89</v>
      </c>
      <c r="FQ38" s="9">
        <f t="shared" si="35"/>
        <v>1690.65</v>
      </c>
      <c r="FR38" s="9">
        <f t="shared" si="36"/>
        <v>20.986499999999999</v>
      </c>
      <c r="FS38" s="9">
        <f t="shared" si="37"/>
        <v>1783.8525</v>
      </c>
      <c r="FT38" s="9">
        <f t="shared" si="38"/>
        <v>40.8765</v>
      </c>
      <c r="FU38" s="9">
        <f t="shared" si="39"/>
        <v>3474.5025000000001</v>
      </c>
      <c r="FV38" s="9">
        <f t="shared" si="40"/>
        <v>21.216000000000001</v>
      </c>
      <c r="FW38" s="9">
        <f t="shared" si="41"/>
        <v>1803.3600000000001</v>
      </c>
      <c r="FX38" s="9">
        <f t="shared" si="42"/>
        <v>21.216000000000001</v>
      </c>
      <c r="FY38" s="9">
        <f t="shared" si="43"/>
        <v>1803.3600000000001</v>
      </c>
      <c r="FZ38" s="9">
        <f t="shared" si="44"/>
        <v>10.608000000000001</v>
      </c>
      <c r="GA38" s="9">
        <f t="shared" si="45"/>
        <v>901.68000000000006</v>
      </c>
      <c r="GB38" s="9">
        <f t="shared" si="46"/>
        <v>22.3856</v>
      </c>
      <c r="GC38" s="9">
        <f t="shared" si="47"/>
        <v>1902.7760000000001</v>
      </c>
      <c r="GD38" s="9">
        <f t="shared" si="48"/>
        <v>22.3856</v>
      </c>
      <c r="GE38" s="9">
        <f t="shared" si="49"/>
        <v>1902.7760000000001</v>
      </c>
      <c r="GF38" s="9">
        <f t="shared" si="50"/>
        <v>11.1928</v>
      </c>
      <c r="GG38" s="9">
        <f t="shared" si="51"/>
        <v>951.38800000000003</v>
      </c>
      <c r="GH38" s="9">
        <f t="shared" si="52"/>
        <v>53.040000000000006</v>
      </c>
      <c r="GI38" s="9">
        <f t="shared" si="53"/>
        <v>4508.4000000000005</v>
      </c>
      <c r="GJ38" s="130">
        <f t="shared" si="54"/>
        <v>55.963999999999999</v>
      </c>
      <c r="GK38" s="130">
        <f t="shared" si="55"/>
        <v>4756.9399999999996</v>
      </c>
      <c r="GL38" s="9">
        <f t="shared" si="56"/>
        <v>109.00399999999999</v>
      </c>
      <c r="GM38" s="9">
        <f t="shared" si="57"/>
        <v>9265.3399999999983</v>
      </c>
      <c r="GN38" s="9">
        <f t="shared" si="58"/>
        <v>17.238</v>
      </c>
      <c r="GO38" s="9">
        <f t="shared" si="59"/>
        <v>1465.23</v>
      </c>
      <c r="GP38" s="9">
        <f t="shared" si="60"/>
        <v>21.216000000000001</v>
      </c>
      <c r="GQ38" s="9">
        <f t="shared" si="61"/>
        <v>1803.3600000000001</v>
      </c>
      <c r="GR38" s="9">
        <f t="shared" si="62"/>
        <v>9.282</v>
      </c>
      <c r="GS38" s="9">
        <f t="shared" si="63"/>
        <v>788.97</v>
      </c>
      <c r="GT38" s="9">
        <f t="shared" si="64"/>
        <v>18.188300000000002</v>
      </c>
      <c r="GU38" s="9">
        <f t="shared" si="65"/>
        <v>1546.0055000000002</v>
      </c>
      <c r="GV38" s="9">
        <f t="shared" si="66"/>
        <v>22.3856</v>
      </c>
      <c r="GW38" s="9">
        <f t="shared" si="67"/>
        <v>1902.7760000000001</v>
      </c>
      <c r="GX38" s="9">
        <f t="shared" si="68"/>
        <v>9.7936999999999994</v>
      </c>
      <c r="GY38" s="9">
        <f t="shared" si="69"/>
        <v>832.46449999999993</v>
      </c>
      <c r="GZ38" s="9">
        <f t="shared" si="70"/>
        <v>46.410000000000004</v>
      </c>
      <c r="HA38" s="9">
        <f t="shared" si="71"/>
        <v>3944.8500000000004</v>
      </c>
      <c r="HB38" s="9">
        <f t="shared" si="72"/>
        <v>48.968499999999999</v>
      </c>
      <c r="HC38" s="9">
        <f t="shared" si="73"/>
        <v>4162.3225000000002</v>
      </c>
      <c r="HD38" s="9">
        <f t="shared" si="74"/>
        <v>95.378499999999988</v>
      </c>
      <c r="HE38" s="9">
        <f t="shared" si="75"/>
        <v>8107.1724999999988</v>
      </c>
      <c r="HF38" s="9">
        <f t="shared" si="76"/>
        <v>71.603999999999999</v>
      </c>
      <c r="HG38" s="9">
        <f t="shared" si="77"/>
        <v>6086.34</v>
      </c>
      <c r="HH38" s="9">
        <f t="shared" si="78"/>
        <v>42.432000000000002</v>
      </c>
      <c r="HI38" s="9">
        <f t="shared" si="79"/>
        <v>3606.7200000000003</v>
      </c>
      <c r="HJ38" s="9">
        <f t="shared" si="80"/>
        <v>30.498000000000001</v>
      </c>
      <c r="HK38" s="9">
        <f t="shared" si="81"/>
        <v>2592.33</v>
      </c>
      <c r="HL38" s="9">
        <f t="shared" si="82"/>
        <v>75.551400000000001</v>
      </c>
      <c r="HM38" s="9">
        <f t="shared" si="83"/>
        <v>6421.8689999999997</v>
      </c>
      <c r="HN38" s="9">
        <f t="shared" si="84"/>
        <v>44.7712</v>
      </c>
      <c r="HO38" s="9">
        <f t="shared" si="85"/>
        <v>3805.5520000000001</v>
      </c>
      <c r="HP38" s="9">
        <f t="shared" si="86"/>
        <v>32.179299999999998</v>
      </c>
      <c r="HQ38" s="9">
        <f t="shared" si="87"/>
        <v>2735.2404999999999</v>
      </c>
      <c r="HR38" s="9">
        <f t="shared" si="88"/>
        <v>143.208</v>
      </c>
      <c r="HS38" s="9">
        <f t="shared" si="89"/>
        <v>12172.68</v>
      </c>
      <c r="HT38" s="9">
        <f t="shared" si="90"/>
        <v>151.1028</v>
      </c>
      <c r="HU38" s="9">
        <f t="shared" si="91"/>
        <v>12843.737999999999</v>
      </c>
      <c r="HV38" s="9">
        <f t="shared" si="92"/>
        <v>294.31079999999997</v>
      </c>
      <c r="HW38" s="9">
        <f t="shared" si="93"/>
        <v>25016.417999999998</v>
      </c>
      <c r="HX38" s="9">
        <f t="shared" si="325"/>
        <v>14.586</v>
      </c>
      <c r="HY38" s="9">
        <f t="shared" si="94"/>
        <v>1239.81</v>
      </c>
      <c r="HZ38" s="9">
        <f t="shared" si="95"/>
        <v>11.934000000000001</v>
      </c>
      <c r="IA38" s="9">
        <f t="shared" si="96"/>
        <v>1014.3900000000001</v>
      </c>
      <c r="IB38" s="9">
        <f t="shared" si="97"/>
        <v>10.608000000000001</v>
      </c>
      <c r="IC38" s="9">
        <f t="shared" si="98"/>
        <v>901.68000000000006</v>
      </c>
      <c r="ID38" s="9">
        <f t="shared" si="99"/>
        <v>15.3901</v>
      </c>
      <c r="IE38" s="9">
        <f t="shared" si="100"/>
        <v>1308.1585</v>
      </c>
      <c r="IF38" s="9">
        <f t="shared" si="101"/>
        <v>12.591900000000001</v>
      </c>
      <c r="IG38" s="9">
        <f t="shared" si="102"/>
        <v>1070.3115</v>
      </c>
      <c r="IH38" s="9">
        <f t="shared" si="103"/>
        <v>11.1928</v>
      </c>
      <c r="II38" s="9">
        <f t="shared" si="104"/>
        <v>951.38800000000003</v>
      </c>
      <c r="IJ38" s="9">
        <f t="shared" si="105"/>
        <v>35.802</v>
      </c>
      <c r="IK38" s="9">
        <f t="shared" si="106"/>
        <v>3043.17</v>
      </c>
      <c r="IL38" s="9">
        <f t="shared" si="107"/>
        <v>37.775700000000001</v>
      </c>
      <c r="IM38" s="9">
        <f t="shared" si="108"/>
        <v>3210.9344999999998</v>
      </c>
      <c r="IN38" s="9">
        <f t="shared" si="109"/>
        <v>73.577699999999993</v>
      </c>
      <c r="IO38" s="9">
        <f t="shared" si="110"/>
        <v>6254.1044999999995</v>
      </c>
      <c r="IP38" s="9">
        <f t="shared" si="111"/>
        <v>35.802</v>
      </c>
      <c r="IQ38" s="9">
        <f t="shared" si="112"/>
        <v>3043.17</v>
      </c>
      <c r="IR38" s="9">
        <f t="shared" si="113"/>
        <v>29.172000000000001</v>
      </c>
      <c r="IS38" s="9">
        <f t="shared" si="114"/>
        <v>2479.62</v>
      </c>
      <c r="IT38" s="9">
        <f t="shared" si="115"/>
        <v>19.89</v>
      </c>
      <c r="IU38" s="9">
        <f t="shared" si="116"/>
        <v>1690.65</v>
      </c>
      <c r="IV38" s="9">
        <f t="shared" si="117"/>
        <v>37.775700000000001</v>
      </c>
      <c r="IW38" s="9">
        <f t="shared" si="118"/>
        <v>3210.9344999999998</v>
      </c>
      <c r="IX38" s="9">
        <f t="shared" si="119"/>
        <v>30.780200000000001</v>
      </c>
      <c r="IY38" s="9">
        <f t="shared" si="120"/>
        <v>2616.317</v>
      </c>
      <c r="IZ38" s="9">
        <f t="shared" si="121"/>
        <v>20.986499999999999</v>
      </c>
      <c r="JA38" s="9">
        <f t="shared" si="122"/>
        <v>1783.8525</v>
      </c>
      <c r="JB38" s="9">
        <f t="shared" si="123"/>
        <v>83.538000000000011</v>
      </c>
      <c r="JC38" s="9">
        <f t="shared" si="124"/>
        <v>7100.7300000000014</v>
      </c>
      <c r="JD38" s="9">
        <f t="shared" si="125"/>
        <v>88.143299999999996</v>
      </c>
      <c r="JE38" s="9">
        <f t="shared" si="126"/>
        <v>7492.1804999999995</v>
      </c>
      <c r="JF38" s="9">
        <f t="shared" si="127"/>
        <v>171.68129999999999</v>
      </c>
      <c r="JG38" s="9">
        <f t="shared" si="128"/>
        <v>14592.9105</v>
      </c>
      <c r="JH38" s="9">
        <f t="shared" si="129"/>
        <v>33.15</v>
      </c>
      <c r="JI38" s="9">
        <f t="shared" si="130"/>
        <v>2817.75</v>
      </c>
      <c r="JJ38" s="9">
        <f t="shared" si="131"/>
        <v>31.824000000000002</v>
      </c>
      <c r="JK38" s="9">
        <f t="shared" si="132"/>
        <v>2705.04</v>
      </c>
      <c r="JL38" s="9">
        <f t="shared" si="133"/>
        <v>10.608000000000001</v>
      </c>
      <c r="JM38" s="9">
        <f t="shared" si="134"/>
        <v>901.68000000000006</v>
      </c>
      <c r="JN38" s="9">
        <f t="shared" si="135"/>
        <v>33.15</v>
      </c>
      <c r="JO38" s="9">
        <f t="shared" si="136"/>
        <v>2817.75</v>
      </c>
      <c r="JP38" s="9">
        <f t="shared" si="137"/>
        <v>33.578400000000002</v>
      </c>
      <c r="JQ38" s="9">
        <f t="shared" si="138"/>
        <v>2854.1640000000002</v>
      </c>
      <c r="JR38" s="9">
        <f t="shared" si="139"/>
        <v>11.1928</v>
      </c>
      <c r="JS38" s="9">
        <f t="shared" si="140"/>
        <v>951.38800000000003</v>
      </c>
      <c r="JT38" s="9">
        <f t="shared" si="141"/>
        <v>74.256</v>
      </c>
      <c r="JU38" s="9">
        <f t="shared" si="142"/>
        <v>6311.76</v>
      </c>
      <c r="JV38" s="9">
        <f t="shared" si="143"/>
        <v>78.349599999999995</v>
      </c>
      <c r="JW38" s="9">
        <f t="shared" si="144"/>
        <v>6659.7159999999994</v>
      </c>
      <c r="JX38" s="9">
        <f t="shared" si="145"/>
        <v>152.60559999999998</v>
      </c>
      <c r="JY38" s="9">
        <f t="shared" si="146"/>
        <v>12971.475999999999</v>
      </c>
      <c r="JZ38" s="9">
        <f t="shared" si="147"/>
        <v>17.238</v>
      </c>
      <c r="KA38" s="9">
        <f t="shared" si="148"/>
        <v>1465.23</v>
      </c>
      <c r="KB38" s="9">
        <f t="shared" si="149"/>
        <v>10.608000000000001</v>
      </c>
      <c r="KC38" s="9">
        <f t="shared" si="150"/>
        <v>901.68000000000006</v>
      </c>
      <c r="KD38" s="9">
        <f t="shared" si="151"/>
        <v>6.6300000000000008</v>
      </c>
      <c r="KE38" s="9">
        <f t="shared" si="152"/>
        <v>563.55000000000007</v>
      </c>
      <c r="KF38" s="9">
        <f t="shared" si="153"/>
        <v>18.188300000000002</v>
      </c>
      <c r="KG38" s="9">
        <f t="shared" si="154"/>
        <v>1546.0055000000002</v>
      </c>
      <c r="KH38" s="9">
        <f t="shared" si="155"/>
        <v>11.1928</v>
      </c>
      <c r="KI38" s="9">
        <f t="shared" si="156"/>
        <v>951.38800000000003</v>
      </c>
      <c r="KJ38" s="9">
        <f t="shared" si="157"/>
        <v>6.9954999999999998</v>
      </c>
      <c r="KK38" s="9">
        <f t="shared" si="158"/>
        <v>594.61749999999995</v>
      </c>
      <c r="KL38" s="9">
        <f t="shared" si="159"/>
        <v>34.475999999999999</v>
      </c>
      <c r="KM38" s="9">
        <f t="shared" si="160"/>
        <v>2930.46</v>
      </c>
      <c r="KN38" s="9">
        <f t="shared" si="161"/>
        <v>36.376600000000003</v>
      </c>
      <c r="KO38" s="9">
        <f t="shared" si="162"/>
        <v>3092.0110000000004</v>
      </c>
      <c r="KP38" s="9">
        <f t="shared" si="163"/>
        <v>70.852599999999995</v>
      </c>
      <c r="KQ38" s="9">
        <f t="shared" si="164"/>
        <v>6022.4709999999995</v>
      </c>
      <c r="KR38" s="9">
        <f t="shared" si="165"/>
        <v>13.260000000000002</v>
      </c>
      <c r="KS38" s="9">
        <f t="shared" si="166"/>
        <v>1127.1000000000001</v>
      </c>
      <c r="KT38" s="9">
        <f t="shared" si="167"/>
        <v>18.564</v>
      </c>
      <c r="KU38" s="9">
        <f t="shared" si="168"/>
        <v>1577.94</v>
      </c>
      <c r="KV38" s="9">
        <f t="shared" si="169"/>
        <v>7.9560000000000004</v>
      </c>
      <c r="KW38" s="9">
        <f t="shared" si="170"/>
        <v>676.26</v>
      </c>
      <c r="KX38" s="9">
        <f t="shared" si="171"/>
        <v>13.991</v>
      </c>
      <c r="KY38" s="9">
        <f t="shared" si="172"/>
        <v>1189.2349999999999</v>
      </c>
      <c r="KZ38" s="9">
        <f t="shared" si="173"/>
        <v>19.587399999999999</v>
      </c>
      <c r="LA38" s="9">
        <f t="shared" si="174"/>
        <v>1664.9289999999999</v>
      </c>
      <c r="LB38" s="9">
        <f t="shared" si="175"/>
        <v>8.3946000000000005</v>
      </c>
      <c r="LC38" s="9">
        <f t="shared" si="176"/>
        <v>713.54100000000005</v>
      </c>
      <c r="LD38" s="9">
        <f t="shared" si="177"/>
        <v>38.454000000000001</v>
      </c>
      <c r="LE38" s="9">
        <f t="shared" si="178"/>
        <v>3268.59</v>
      </c>
      <c r="LF38" s="9">
        <f t="shared" si="179"/>
        <v>40.573900000000002</v>
      </c>
      <c r="LG38" s="9">
        <f t="shared" si="180"/>
        <v>3448.7815000000001</v>
      </c>
      <c r="LH38" s="9">
        <f t="shared" si="181"/>
        <v>79.027900000000002</v>
      </c>
      <c r="LI38" s="9">
        <f t="shared" si="319"/>
        <v>6717.3715000000002</v>
      </c>
      <c r="LJ38" s="9">
        <f t="shared" si="182"/>
        <v>37.128</v>
      </c>
      <c r="LK38" s="9">
        <f t="shared" si="183"/>
        <v>3155.88</v>
      </c>
      <c r="LL38" s="9">
        <f t="shared" si="184"/>
        <v>55.692</v>
      </c>
      <c r="LM38" s="9">
        <f t="shared" si="185"/>
        <v>4733.82</v>
      </c>
      <c r="LN38" s="9">
        <f t="shared" si="186"/>
        <v>5.3040000000000003</v>
      </c>
      <c r="LO38" s="9">
        <f t="shared" si="187"/>
        <v>450.84000000000003</v>
      </c>
      <c r="LP38" s="9">
        <f t="shared" si="188"/>
        <v>39.174799999999998</v>
      </c>
      <c r="LQ38" s="9">
        <f t="shared" si="189"/>
        <v>3329.8579999999997</v>
      </c>
      <c r="LR38" s="9">
        <f t="shared" si="190"/>
        <v>58.7622</v>
      </c>
      <c r="LS38" s="9">
        <f t="shared" si="191"/>
        <v>4994.7870000000003</v>
      </c>
      <c r="LT38" s="9">
        <f t="shared" si="192"/>
        <v>5.5964</v>
      </c>
      <c r="LU38" s="9">
        <f t="shared" si="193"/>
        <v>475.69400000000002</v>
      </c>
      <c r="LV38" s="9">
        <f t="shared" si="194"/>
        <v>98.124000000000009</v>
      </c>
      <c r="LW38" s="9">
        <f t="shared" si="195"/>
        <v>8340.5400000000009</v>
      </c>
      <c r="LX38" s="9">
        <f t="shared" si="196"/>
        <v>103.5334</v>
      </c>
      <c r="LY38" s="9">
        <f t="shared" si="197"/>
        <v>8800.3389999999999</v>
      </c>
      <c r="LZ38" s="9">
        <f t="shared" si="198"/>
        <v>201.6574</v>
      </c>
      <c r="MA38" s="9">
        <f t="shared" si="199"/>
        <v>17140.879000000001</v>
      </c>
      <c r="MB38" s="9">
        <f t="shared" si="200"/>
        <v>79.56</v>
      </c>
      <c r="MC38" s="9">
        <f t="shared" si="201"/>
        <v>6762.6</v>
      </c>
      <c r="MD38" s="9">
        <f t="shared" si="202"/>
        <v>96.798000000000002</v>
      </c>
      <c r="ME38" s="9">
        <f t="shared" si="203"/>
        <v>8227.83</v>
      </c>
      <c r="MF38" s="9">
        <f t="shared" si="204"/>
        <v>31.824000000000002</v>
      </c>
      <c r="MG38" s="9">
        <f t="shared" si="205"/>
        <v>2705.04</v>
      </c>
      <c r="MH38" s="9">
        <f t="shared" si="206"/>
        <v>83.945999999999998</v>
      </c>
      <c r="MI38" s="9">
        <f t="shared" si="207"/>
        <v>7135.41</v>
      </c>
      <c r="MJ38" s="9">
        <f t="shared" si="208"/>
        <v>102.1343</v>
      </c>
      <c r="MK38" s="9">
        <f t="shared" si="209"/>
        <v>8681.4154999999992</v>
      </c>
      <c r="ML38" s="9">
        <f t="shared" si="210"/>
        <v>33.578400000000002</v>
      </c>
      <c r="MM38" s="9">
        <f t="shared" si="211"/>
        <v>2854.1640000000002</v>
      </c>
      <c r="MN38" s="9">
        <f t="shared" si="212"/>
        <v>206.85600000000002</v>
      </c>
      <c r="MO38" s="9">
        <f t="shared" si="213"/>
        <v>17582.760000000002</v>
      </c>
      <c r="MP38" s="9">
        <f t="shared" si="214"/>
        <v>218.25960000000001</v>
      </c>
      <c r="MQ38" s="9">
        <f t="shared" si="215"/>
        <v>18552.065999999999</v>
      </c>
      <c r="MR38" s="9">
        <f t="shared" si="216"/>
        <v>425.11559999999997</v>
      </c>
      <c r="MS38" s="9">
        <f t="shared" si="320"/>
        <v>36134.826000000001</v>
      </c>
      <c r="MT38" s="9">
        <f t="shared" si="217"/>
        <v>57.018000000000001</v>
      </c>
      <c r="MU38" s="9">
        <f t="shared" si="218"/>
        <v>4846.53</v>
      </c>
      <c r="MV38" s="9">
        <f t="shared" si="219"/>
        <v>53.040000000000006</v>
      </c>
      <c r="MW38" s="9">
        <f t="shared" si="220"/>
        <v>4508.4000000000005</v>
      </c>
      <c r="MX38" s="9">
        <f t="shared" si="221"/>
        <v>19.89</v>
      </c>
      <c r="MY38" s="9">
        <f t="shared" si="222"/>
        <v>1690.65</v>
      </c>
      <c r="MZ38" s="9">
        <f t="shared" si="223"/>
        <v>60.161299999999997</v>
      </c>
      <c r="NA38" s="9">
        <f t="shared" si="224"/>
        <v>5113.7105000000001</v>
      </c>
      <c r="NB38" s="9">
        <f t="shared" si="225"/>
        <v>55.963999999999999</v>
      </c>
      <c r="NC38" s="9">
        <f t="shared" si="226"/>
        <v>4756.9399999999996</v>
      </c>
      <c r="ND38" s="9">
        <f t="shared" si="227"/>
        <v>20.986499999999999</v>
      </c>
      <c r="NE38" s="9">
        <f t="shared" si="228"/>
        <v>1783.8525</v>
      </c>
      <c r="NF38" s="9">
        <f t="shared" si="229"/>
        <v>127.29600000000001</v>
      </c>
      <c r="NG38" s="9">
        <f t="shared" si="230"/>
        <v>10820.16</v>
      </c>
      <c r="NH38" s="9">
        <f t="shared" si="231"/>
        <v>134.31360000000001</v>
      </c>
      <c r="NI38" s="9">
        <f t="shared" si="232"/>
        <v>11416.656000000001</v>
      </c>
      <c r="NJ38" s="9">
        <f t="shared" si="233"/>
        <v>261.6096</v>
      </c>
      <c r="NK38" s="9">
        <f t="shared" si="234"/>
        <v>22236.815999999999</v>
      </c>
      <c r="NL38" s="9">
        <f t="shared" si="235"/>
        <v>58.344000000000001</v>
      </c>
      <c r="NM38" s="9">
        <f t="shared" si="236"/>
        <v>4959.24</v>
      </c>
      <c r="NN38" s="9">
        <f t="shared" si="237"/>
        <v>63.648000000000003</v>
      </c>
      <c r="NO38" s="9">
        <f t="shared" si="238"/>
        <v>5410.08</v>
      </c>
      <c r="NP38" s="9">
        <f t="shared" si="239"/>
        <v>29.172000000000001</v>
      </c>
      <c r="NQ38" s="9">
        <f t="shared" si="240"/>
        <v>2479.62</v>
      </c>
      <c r="NR38" s="9">
        <f t="shared" si="241"/>
        <v>61.560400000000001</v>
      </c>
      <c r="NS38" s="9">
        <f t="shared" si="242"/>
        <v>5232.634</v>
      </c>
      <c r="NT38" s="9">
        <f t="shared" si="243"/>
        <v>67.156800000000004</v>
      </c>
      <c r="NU38" s="9">
        <f t="shared" si="244"/>
        <v>5708.3280000000004</v>
      </c>
      <c r="NV38" s="9">
        <f t="shared" si="245"/>
        <v>30.780200000000001</v>
      </c>
      <c r="NW38" s="9">
        <f t="shared" si="246"/>
        <v>2616.317</v>
      </c>
      <c r="NX38" s="9">
        <f t="shared" si="247"/>
        <v>148.512</v>
      </c>
      <c r="NY38" s="9">
        <f t="shared" si="248"/>
        <v>12623.52</v>
      </c>
      <c r="NZ38" s="9">
        <f t="shared" si="249"/>
        <v>156.69919999999999</v>
      </c>
      <c r="OA38" s="9">
        <f t="shared" si="250"/>
        <v>13319.431999999999</v>
      </c>
      <c r="OB38" s="9">
        <f t="shared" si="251"/>
        <v>305.21119999999996</v>
      </c>
      <c r="OC38" s="9">
        <f t="shared" si="321"/>
        <v>25942.951999999997</v>
      </c>
      <c r="OD38" s="9">
        <f t="shared" si="252"/>
        <v>18.564</v>
      </c>
      <c r="OE38" s="9">
        <f t="shared" si="253"/>
        <v>1577.94</v>
      </c>
      <c r="OF38" s="9">
        <f t="shared" si="254"/>
        <v>15.912000000000001</v>
      </c>
      <c r="OG38" s="9">
        <f t="shared" si="255"/>
        <v>1352.52</v>
      </c>
      <c r="OH38" s="9">
        <f t="shared" si="256"/>
        <v>7.9560000000000004</v>
      </c>
      <c r="OI38" s="9">
        <f t="shared" si="257"/>
        <v>676.26</v>
      </c>
      <c r="OJ38" s="9">
        <f t="shared" si="258"/>
        <v>19.587399999999999</v>
      </c>
      <c r="OK38" s="9">
        <f t="shared" si="259"/>
        <v>1664.9289999999999</v>
      </c>
      <c r="OL38" s="9">
        <f t="shared" si="260"/>
        <v>16.789200000000001</v>
      </c>
      <c r="OM38" s="9">
        <f t="shared" si="261"/>
        <v>1427.0820000000001</v>
      </c>
      <c r="ON38" s="9">
        <f t="shared" si="262"/>
        <v>8.3946000000000005</v>
      </c>
      <c r="OO38" s="9">
        <f t="shared" si="263"/>
        <v>713.54100000000005</v>
      </c>
      <c r="OP38" s="9">
        <f t="shared" si="264"/>
        <v>42.432000000000002</v>
      </c>
      <c r="OQ38" s="9">
        <f t="shared" si="265"/>
        <v>3606.7200000000003</v>
      </c>
      <c r="OR38" s="9">
        <f t="shared" si="266"/>
        <v>44.7712</v>
      </c>
      <c r="OS38" s="9">
        <f t="shared" si="267"/>
        <v>3805.5520000000001</v>
      </c>
      <c r="OT38" s="9">
        <f t="shared" si="322"/>
        <v>87.20320000000001</v>
      </c>
      <c r="OU38" s="9">
        <f t="shared" si="268"/>
        <v>7412.2720000000008</v>
      </c>
      <c r="OV38" s="9">
        <f t="shared" si="269"/>
        <v>60.996000000000002</v>
      </c>
      <c r="OW38" s="9">
        <f t="shared" si="270"/>
        <v>5184.66</v>
      </c>
      <c r="OX38" s="9">
        <f t="shared" si="271"/>
        <v>37.128</v>
      </c>
      <c r="OY38" s="9">
        <f t="shared" si="272"/>
        <v>3155.88</v>
      </c>
      <c r="OZ38" s="9">
        <f t="shared" si="273"/>
        <v>47.736000000000004</v>
      </c>
      <c r="PA38" s="9">
        <f t="shared" si="274"/>
        <v>4057.5600000000004</v>
      </c>
      <c r="PB38" s="9">
        <f t="shared" si="275"/>
        <v>64.358599999999996</v>
      </c>
      <c r="PC38" s="9">
        <f t="shared" si="276"/>
        <v>5470.4809999999998</v>
      </c>
      <c r="PD38" s="9">
        <f t="shared" si="277"/>
        <v>39.174799999999998</v>
      </c>
      <c r="PE38" s="9">
        <f t="shared" si="278"/>
        <v>3329.8579999999997</v>
      </c>
      <c r="PF38" s="9">
        <f t="shared" si="279"/>
        <v>50.367600000000003</v>
      </c>
      <c r="PG38" s="9">
        <f t="shared" si="280"/>
        <v>4281.2460000000001</v>
      </c>
      <c r="PH38" s="9">
        <f t="shared" si="281"/>
        <v>144.53400000000002</v>
      </c>
      <c r="PI38" s="9">
        <f t="shared" si="282"/>
        <v>12285.390000000001</v>
      </c>
      <c r="PJ38" s="9">
        <f t="shared" si="283"/>
        <v>152.50190000000001</v>
      </c>
      <c r="PK38" s="9">
        <f t="shared" si="284"/>
        <v>12962.6615</v>
      </c>
      <c r="PL38" s="9">
        <f t="shared" si="285"/>
        <v>297.03589999999997</v>
      </c>
      <c r="PM38" s="9">
        <f t="shared" si="323"/>
        <v>25248.051500000001</v>
      </c>
      <c r="PN38" s="9">
        <f t="shared" si="286"/>
        <v>17.238</v>
      </c>
      <c r="PO38" s="9">
        <f t="shared" si="287"/>
        <v>1465.23</v>
      </c>
      <c r="PP38" s="9">
        <f t="shared" si="288"/>
        <v>17.238</v>
      </c>
      <c r="PQ38" s="9">
        <f t="shared" si="289"/>
        <v>1465.23</v>
      </c>
      <c r="PR38" s="9">
        <f t="shared" si="290"/>
        <v>7.9560000000000004</v>
      </c>
      <c r="PS38" s="9">
        <f t="shared" si="291"/>
        <v>676.26</v>
      </c>
      <c r="PT38" s="9">
        <f t="shared" si="292"/>
        <v>18.188300000000002</v>
      </c>
      <c r="PU38" s="9">
        <f t="shared" si="293"/>
        <v>1546.0055000000002</v>
      </c>
      <c r="PV38" s="9">
        <f t="shared" si="294"/>
        <v>18.188300000000002</v>
      </c>
      <c r="PW38" s="9">
        <f t="shared" si="295"/>
        <v>1546.0055000000002</v>
      </c>
      <c r="PX38" s="9">
        <f t="shared" si="296"/>
        <v>8.3946000000000005</v>
      </c>
      <c r="PY38" s="9">
        <f t="shared" si="297"/>
        <v>713.54100000000005</v>
      </c>
      <c r="PZ38" s="9">
        <f t="shared" si="298"/>
        <v>42.432000000000002</v>
      </c>
      <c r="QA38" s="9">
        <f t="shared" si="299"/>
        <v>3606.7200000000003</v>
      </c>
      <c r="QB38" s="9">
        <f t="shared" si="300"/>
        <v>44.7712</v>
      </c>
      <c r="QC38" s="9">
        <f t="shared" si="301"/>
        <v>3805.5520000000001</v>
      </c>
      <c r="QD38" s="9">
        <f t="shared" si="302"/>
        <v>87.203199999999995</v>
      </c>
      <c r="QE38" s="9">
        <f t="shared" si="324"/>
        <v>7412.2720000000008</v>
      </c>
      <c r="QF38" s="9">
        <f t="shared" si="303"/>
        <v>94.146000000000001</v>
      </c>
      <c r="QG38" s="9">
        <f t="shared" si="304"/>
        <v>8002.41</v>
      </c>
      <c r="QH38" s="9">
        <f t="shared" si="305"/>
        <v>99.336100000000002</v>
      </c>
      <c r="QI38" s="9">
        <f t="shared" si="306"/>
        <v>8443.5684999999994</v>
      </c>
      <c r="QJ38" s="9">
        <f t="shared" si="307"/>
        <v>193.4821</v>
      </c>
      <c r="QK38" s="9">
        <f t="shared" si="308"/>
        <v>16445.978500000001</v>
      </c>
      <c r="QL38" s="24">
        <f t="shared" si="309"/>
        <v>3400.9247999999998</v>
      </c>
      <c r="QM38" s="24">
        <f t="shared" si="310"/>
        <v>274485.69750000001</v>
      </c>
    </row>
    <row r="39" spans="1:455" s="5" customFormat="1" ht="18.75" customHeight="1" x14ac:dyDescent="0.25">
      <c r="A39" s="8" t="s">
        <v>48</v>
      </c>
      <c r="B39" s="3" t="s">
        <v>3</v>
      </c>
      <c r="C39" s="9">
        <v>110</v>
      </c>
      <c r="D39" s="9"/>
      <c r="E39" s="9"/>
      <c r="F39" s="9"/>
      <c r="G39" s="9"/>
      <c r="H39" s="9"/>
      <c r="I39" s="9"/>
      <c r="J39" s="9"/>
      <c r="K39" s="9"/>
      <c r="L39" s="9">
        <v>25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>
        <v>18</v>
      </c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>
        <v>25</v>
      </c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>
        <v>18</v>
      </c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>
        <v>18</v>
      </c>
      <c r="DV39" s="9"/>
      <c r="DW39" s="9"/>
      <c r="DX39" s="9"/>
      <c r="DY39" s="9">
        <f t="shared" si="0"/>
        <v>0</v>
      </c>
      <c r="DZ39" s="9">
        <f t="shared" si="1"/>
        <v>0</v>
      </c>
      <c r="EA39" s="9">
        <f t="shared" si="311"/>
        <v>0</v>
      </c>
      <c r="EB39" s="9">
        <f t="shared" si="2"/>
        <v>0</v>
      </c>
      <c r="EC39" s="9">
        <f t="shared" si="3"/>
        <v>0.104</v>
      </c>
      <c r="ED39" s="9">
        <f t="shared" si="4"/>
        <v>11.44</v>
      </c>
      <c r="EE39" s="9">
        <f t="shared" si="312"/>
        <v>1.768</v>
      </c>
      <c r="EF39" s="9">
        <f t="shared" si="5"/>
        <v>194.48</v>
      </c>
      <c r="EG39" s="9">
        <f t="shared" si="313"/>
        <v>0.104</v>
      </c>
      <c r="EH39" s="9">
        <f t="shared" si="314"/>
        <v>11.44</v>
      </c>
      <c r="EI39" s="8" t="s">
        <v>48</v>
      </c>
      <c r="EJ39" s="9">
        <f t="shared" si="6"/>
        <v>1.768</v>
      </c>
      <c r="EK39" s="9">
        <f t="shared" si="7"/>
        <v>194.48</v>
      </c>
      <c r="EL39" s="9">
        <f t="shared" si="315"/>
        <v>0</v>
      </c>
      <c r="EM39" s="9">
        <f t="shared" si="316"/>
        <v>0</v>
      </c>
      <c r="EN39" s="9">
        <f t="shared" si="317"/>
        <v>0</v>
      </c>
      <c r="EO39" s="9">
        <f t="shared" si="8"/>
        <v>0</v>
      </c>
      <c r="EP39" s="9">
        <f t="shared" si="318"/>
        <v>0</v>
      </c>
      <c r="EQ39" s="9">
        <f t="shared" si="9"/>
        <v>0</v>
      </c>
      <c r="ER39" s="9">
        <f t="shared" si="10"/>
        <v>63.648000000000003</v>
      </c>
      <c r="ES39" s="9">
        <f t="shared" si="11"/>
        <v>7001.2800000000007</v>
      </c>
      <c r="ET39" s="9">
        <f t="shared" si="12"/>
        <v>84.864000000000004</v>
      </c>
      <c r="EU39" s="9">
        <f t="shared" si="13"/>
        <v>9335.0400000000009</v>
      </c>
      <c r="EV39" s="9">
        <f t="shared" si="14"/>
        <v>35.36</v>
      </c>
      <c r="EW39" s="9">
        <f t="shared" si="15"/>
        <v>3889.6</v>
      </c>
      <c r="EX39" s="9">
        <f t="shared" si="16"/>
        <v>0</v>
      </c>
      <c r="EY39" s="9">
        <f t="shared" si="17"/>
        <v>0</v>
      </c>
      <c r="EZ39" s="9">
        <f t="shared" si="18"/>
        <v>183.87200000000001</v>
      </c>
      <c r="FA39" s="9">
        <f t="shared" si="19"/>
        <v>20225.920000000002</v>
      </c>
      <c r="FB39" s="9">
        <f t="shared" si="20"/>
        <v>183.87200000000001</v>
      </c>
      <c r="FC39" s="9">
        <f t="shared" si="21"/>
        <v>20225.920000000002</v>
      </c>
      <c r="FD39" s="9">
        <f t="shared" si="22"/>
        <v>0</v>
      </c>
      <c r="FE39" s="9">
        <f t="shared" si="23"/>
        <v>0</v>
      </c>
      <c r="FF39" s="9">
        <f t="shared" si="24"/>
        <v>0</v>
      </c>
      <c r="FG39" s="9">
        <f t="shared" si="25"/>
        <v>0</v>
      </c>
      <c r="FH39" s="9">
        <f t="shared" si="26"/>
        <v>0</v>
      </c>
      <c r="FI39" s="9">
        <f t="shared" si="27"/>
        <v>0</v>
      </c>
      <c r="FJ39" s="9">
        <f t="shared" si="28"/>
        <v>7.0720000000000001</v>
      </c>
      <c r="FK39" s="9">
        <f t="shared" si="29"/>
        <v>777.92</v>
      </c>
      <c r="FL39" s="9">
        <f t="shared" si="30"/>
        <v>10.608000000000001</v>
      </c>
      <c r="FM39" s="9">
        <f t="shared" si="31"/>
        <v>1166.8800000000001</v>
      </c>
      <c r="FN39" s="9">
        <f t="shared" si="32"/>
        <v>14.144</v>
      </c>
      <c r="FO39" s="9">
        <f t="shared" si="33"/>
        <v>1555.84</v>
      </c>
      <c r="FP39" s="9">
        <f t="shared" si="34"/>
        <v>0</v>
      </c>
      <c r="FQ39" s="9">
        <f t="shared" si="35"/>
        <v>0</v>
      </c>
      <c r="FR39" s="9">
        <f t="shared" si="36"/>
        <v>26.52</v>
      </c>
      <c r="FS39" s="9">
        <f t="shared" si="37"/>
        <v>2917.2</v>
      </c>
      <c r="FT39" s="9">
        <f t="shared" si="38"/>
        <v>26.52</v>
      </c>
      <c r="FU39" s="9">
        <f t="shared" si="39"/>
        <v>2917.2</v>
      </c>
      <c r="FV39" s="9">
        <f t="shared" si="40"/>
        <v>0</v>
      </c>
      <c r="FW39" s="9">
        <f t="shared" si="41"/>
        <v>0</v>
      </c>
      <c r="FX39" s="9">
        <f t="shared" si="42"/>
        <v>0</v>
      </c>
      <c r="FY39" s="9">
        <f t="shared" si="43"/>
        <v>0</v>
      </c>
      <c r="FZ39" s="9">
        <f t="shared" si="44"/>
        <v>0</v>
      </c>
      <c r="GA39" s="9">
        <f t="shared" si="45"/>
        <v>0</v>
      </c>
      <c r="GB39" s="9">
        <f t="shared" si="46"/>
        <v>28.288</v>
      </c>
      <c r="GC39" s="9">
        <f t="shared" si="47"/>
        <v>3111.68</v>
      </c>
      <c r="GD39" s="9">
        <f t="shared" si="48"/>
        <v>28.288</v>
      </c>
      <c r="GE39" s="9">
        <f t="shared" si="49"/>
        <v>3111.68</v>
      </c>
      <c r="GF39" s="9">
        <f t="shared" si="50"/>
        <v>14.144</v>
      </c>
      <c r="GG39" s="9">
        <f t="shared" si="51"/>
        <v>1555.84</v>
      </c>
      <c r="GH39" s="9">
        <f t="shared" si="52"/>
        <v>0</v>
      </c>
      <c r="GI39" s="9">
        <f t="shared" si="53"/>
        <v>0</v>
      </c>
      <c r="GJ39" s="130">
        <f t="shared" si="54"/>
        <v>70.72</v>
      </c>
      <c r="GK39" s="130">
        <f t="shared" si="55"/>
        <v>7779.2</v>
      </c>
      <c r="GL39" s="9">
        <f t="shared" si="56"/>
        <v>70.72</v>
      </c>
      <c r="GM39" s="9">
        <f t="shared" si="57"/>
        <v>7779.2</v>
      </c>
      <c r="GN39" s="9">
        <f t="shared" si="58"/>
        <v>0</v>
      </c>
      <c r="GO39" s="9">
        <f t="shared" si="59"/>
        <v>0</v>
      </c>
      <c r="GP39" s="9">
        <f t="shared" si="60"/>
        <v>0</v>
      </c>
      <c r="GQ39" s="9">
        <f t="shared" si="61"/>
        <v>0</v>
      </c>
      <c r="GR39" s="9">
        <f t="shared" si="62"/>
        <v>0</v>
      </c>
      <c r="GS39" s="9">
        <f t="shared" si="63"/>
        <v>0</v>
      </c>
      <c r="GT39" s="9">
        <f t="shared" si="64"/>
        <v>22.984000000000002</v>
      </c>
      <c r="GU39" s="9">
        <f t="shared" si="65"/>
        <v>2528.2400000000002</v>
      </c>
      <c r="GV39" s="9">
        <f t="shared" si="66"/>
        <v>28.288</v>
      </c>
      <c r="GW39" s="9">
        <f t="shared" si="67"/>
        <v>3111.68</v>
      </c>
      <c r="GX39" s="9">
        <f t="shared" si="68"/>
        <v>12.375999999999999</v>
      </c>
      <c r="GY39" s="9">
        <f t="shared" si="69"/>
        <v>1361.36</v>
      </c>
      <c r="GZ39" s="9">
        <f t="shared" si="70"/>
        <v>0</v>
      </c>
      <c r="HA39" s="9">
        <f t="shared" si="71"/>
        <v>0</v>
      </c>
      <c r="HB39" s="9">
        <f t="shared" si="72"/>
        <v>61.88</v>
      </c>
      <c r="HC39" s="9">
        <f t="shared" si="73"/>
        <v>6806.8</v>
      </c>
      <c r="HD39" s="9">
        <f t="shared" si="74"/>
        <v>61.88</v>
      </c>
      <c r="HE39" s="9">
        <f t="shared" si="75"/>
        <v>6806.8</v>
      </c>
      <c r="HF39" s="9">
        <f t="shared" si="76"/>
        <v>0</v>
      </c>
      <c r="HG39" s="9">
        <f t="shared" si="77"/>
        <v>0</v>
      </c>
      <c r="HH39" s="9">
        <f t="shared" si="78"/>
        <v>0</v>
      </c>
      <c r="HI39" s="9">
        <f t="shared" si="79"/>
        <v>0</v>
      </c>
      <c r="HJ39" s="9">
        <f t="shared" si="80"/>
        <v>0</v>
      </c>
      <c r="HK39" s="9">
        <f t="shared" si="81"/>
        <v>0</v>
      </c>
      <c r="HL39" s="9">
        <f t="shared" si="82"/>
        <v>95.471999999999994</v>
      </c>
      <c r="HM39" s="9">
        <f t="shared" si="83"/>
        <v>10501.92</v>
      </c>
      <c r="HN39" s="9">
        <f t="shared" si="84"/>
        <v>56.576000000000001</v>
      </c>
      <c r="HO39" s="9">
        <f t="shared" si="85"/>
        <v>6223.36</v>
      </c>
      <c r="HP39" s="9">
        <f t="shared" ref="HP39:HP56" si="326">EE39*23</f>
        <v>40.664000000000001</v>
      </c>
      <c r="HQ39" s="9">
        <f t="shared" si="87"/>
        <v>4473.04</v>
      </c>
      <c r="HR39" s="9">
        <f t="shared" si="88"/>
        <v>0</v>
      </c>
      <c r="HS39" s="9">
        <f t="shared" si="89"/>
        <v>0</v>
      </c>
      <c r="HT39" s="9">
        <f t="shared" si="90"/>
        <v>190.94399999999999</v>
      </c>
      <c r="HU39" s="9">
        <f t="shared" si="91"/>
        <v>21003.84</v>
      </c>
      <c r="HV39" s="9">
        <f t="shared" si="92"/>
        <v>190.94399999999999</v>
      </c>
      <c r="HW39" s="9">
        <f t="shared" si="93"/>
        <v>21003.84</v>
      </c>
      <c r="HX39" s="9">
        <f t="shared" si="325"/>
        <v>0</v>
      </c>
      <c r="HY39" s="9">
        <f t="shared" si="94"/>
        <v>0</v>
      </c>
      <c r="HZ39" s="9">
        <f t="shared" si="95"/>
        <v>0</v>
      </c>
      <c r="IA39" s="9">
        <f t="shared" si="96"/>
        <v>0</v>
      </c>
      <c r="IB39" s="9">
        <f t="shared" si="97"/>
        <v>0</v>
      </c>
      <c r="IC39" s="9">
        <f t="shared" si="98"/>
        <v>0</v>
      </c>
      <c r="ID39" s="9">
        <f t="shared" si="99"/>
        <v>19.448</v>
      </c>
      <c r="IE39" s="9">
        <f t="shared" si="100"/>
        <v>2139.2800000000002</v>
      </c>
      <c r="IF39" s="9">
        <f t="shared" si="101"/>
        <v>15.912000000000001</v>
      </c>
      <c r="IG39" s="9">
        <f t="shared" si="102"/>
        <v>1750.3200000000002</v>
      </c>
      <c r="IH39" s="9">
        <f t="shared" si="103"/>
        <v>14.144</v>
      </c>
      <c r="II39" s="9">
        <f t="shared" si="104"/>
        <v>1555.84</v>
      </c>
      <c r="IJ39" s="9">
        <f t="shared" si="105"/>
        <v>0</v>
      </c>
      <c r="IK39" s="9">
        <f t="shared" si="106"/>
        <v>0</v>
      </c>
      <c r="IL39" s="9">
        <f t="shared" si="107"/>
        <v>47.735999999999997</v>
      </c>
      <c r="IM39" s="9">
        <f t="shared" si="108"/>
        <v>5250.96</v>
      </c>
      <c r="IN39" s="9">
        <f t="shared" si="109"/>
        <v>47.735999999999997</v>
      </c>
      <c r="IO39" s="9">
        <f t="shared" si="110"/>
        <v>5250.96</v>
      </c>
      <c r="IP39" s="9">
        <f t="shared" si="111"/>
        <v>0</v>
      </c>
      <c r="IQ39" s="9">
        <f t="shared" si="112"/>
        <v>0</v>
      </c>
      <c r="IR39" s="9">
        <f t="shared" si="113"/>
        <v>0</v>
      </c>
      <c r="IS39" s="9">
        <f t="shared" si="114"/>
        <v>0</v>
      </c>
      <c r="IT39" s="9">
        <f t="shared" si="115"/>
        <v>0</v>
      </c>
      <c r="IU39" s="9">
        <f t="shared" si="116"/>
        <v>0</v>
      </c>
      <c r="IV39" s="9">
        <f t="shared" si="117"/>
        <v>47.735999999999997</v>
      </c>
      <c r="IW39" s="9">
        <f t="shared" si="118"/>
        <v>5250.96</v>
      </c>
      <c r="IX39" s="9">
        <f t="shared" si="119"/>
        <v>38.896000000000001</v>
      </c>
      <c r="IY39" s="9">
        <f t="shared" si="120"/>
        <v>4278.5600000000004</v>
      </c>
      <c r="IZ39" s="9">
        <f t="shared" si="121"/>
        <v>26.52</v>
      </c>
      <c r="JA39" s="9">
        <f t="shared" si="122"/>
        <v>2917.2</v>
      </c>
      <c r="JB39" s="9">
        <f t="shared" si="123"/>
        <v>0</v>
      </c>
      <c r="JC39" s="9">
        <f t="shared" si="124"/>
        <v>0</v>
      </c>
      <c r="JD39" s="9">
        <f t="shared" si="125"/>
        <v>111.384</v>
      </c>
      <c r="JE39" s="9">
        <f t="shared" si="126"/>
        <v>12252.24</v>
      </c>
      <c r="JF39" s="9">
        <f t="shared" si="127"/>
        <v>111.384</v>
      </c>
      <c r="JG39" s="9">
        <f t="shared" si="128"/>
        <v>12252.24</v>
      </c>
      <c r="JH39" s="9">
        <f t="shared" si="129"/>
        <v>0</v>
      </c>
      <c r="JI39" s="9">
        <f t="shared" si="130"/>
        <v>0</v>
      </c>
      <c r="JJ39" s="9">
        <f t="shared" si="131"/>
        <v>0</v>
      </c>
      <c r="JK39" s="9">
        <f t="shared" si="132"/>
        <v>0</v>
      </c>
      <c r="JL39" s="9">
        <f t="shared" si="133"/>
        <v>0</v>
      </c>
      <c r="JM39" s="9">
        <f t="shared" si="134"/>
        <v>0</v>
      </c>
      <c r="JN39" s="9">
        <f t="shared" si="135"/>
        <v>0</v>
      </c>
      <c r="JO39" s="9">
        <f t="shared" si="136"/>
        <v>0</v>
      </c>
      <c r="JP39" s="9">
        <f t="shared" si="137"/>
        <v>42.432000000000002</v>
      </c>
      <c r="JQ39" s="9">
        <f t="shared" si="138"/>
        <v>4667.5200000000004</v>
      </c>
      <c r="JR39" s="9">
        <f t="shared" si="139"/>
        <v>14.144</v>
      </c>
      <c r="JS39" s="9">
        <f t="shared" si="140"/>
        <v>1555.84</v>
      </c>
      <c r="JT39" s="9">
        <f t="shared" si="141"/>
        <v>0</v>
      </c>
      <c r="JU39" s="9">
        <f t="shared" si="142"/>
        <v>0</v>
      </c>
      <c r="JV39" s="9">
        <f t="shared" si="143"/>
        <v>99.007999999999996</v>
      </c>
      <c r="JW39" s="9">
        <f t="shared" si="144"/>
        <v>10890.88</v>
      </c>
      <c r="JX39" s="9">
        <f t="shared" si="145"/>
        <v>99.007999999999996</v>
      </c>
      <c r="JY39" s="9">
        <f t="shared" si="146"/>
        <v>10890.88</v>
      </c>
      <c r="JZ39" s="9">
        <f t="shared" si="147"/>
        <v>0</v>
      </c>
      <c r="KA39" s="9">
        <f t="shared" si="148"/>
        <v>0</v>
      </c>
      <c r="KB39" s="9">
        <f t="shared" si="149"/>
        <v>0</v>
      </c>
      <c r="KC39" s="9">
        <f t="shared" si="150"/>
        <v>0</v>
      </c>
      <c r="KD39" s="9">
        <f t="shared" si="151"/>
        <v>0</v>
      </c>
      <c r="KE39" s="9">
        <f t="shared" si="152"/>
        <v>0</v>
      </c>
      <c r="KF39" s="9">
        <f t="shared" si="153"/>
        <v>22.984000000000002</v>
      </c>
      <c r="KG39" s="9">
        <f t="shared" si="154"/>
        <v>2528.2400000000002</v>
      </c>
      <c r="KH39" s="9">
        <f t="shared" si="155"/>
        <v>14.144</v>
      </c>
      <c r="KI39" s="9">
        <f t="shared" si="156"/>
        <v>1555.84</v>
      </c>
      <c r="KJ39" s="9">
        <f t="shared" si="157"/>
        <v>8.84</v>
      </c>
      <c r="KK39" s="9">
        <f t="shared" si="158"/>
        <v>972.4</v>
      </c>
      <c r="KL39" s="9">
        <f t="shared" si="159"/>
        <v>0</v>
      </c>
      <c r="KM39" s="9">
        <f t="shared" si="160"/>
        <v>0</v>
      </c>
      <c r="KN39" s="9">
        <f t="shared" si="161"/>
        <v>45.968000000000004</v>
      </c>
      <c r="KO39" s="9">
        <f t="shared" si="162"/>
        <v>5056.4800000000005</v>
      </c>
      <c r="KP39" s="9">
        <f t="shared" si="163"/>
        <v>45.968000000000004</v>
      </c>
      <c r="KQ39" s="9">
        <f t="shared" si="164"/>
        <v>5056.4800000000005</v>
      </c>
      <c r="KR39" s="9">
        <f t="shared" si="165"/>
        <v>0</v>
      </c>
      <c r="KS39" s="9">
        <f t="shared" si="166"/>
        <v>0</v>
      </c>
      <c r="KT39" s="9">
        <f t="shared" si="167"/>
        <v>0</v>
      </c>
      <c r="KU39" s="9">
        <f t="shared" si="168"/>
        <v>0</v>
      </c>
      <c r="KV39" s="9">
        <f t="shared" si="169"/>
        <v>0</v>
      </c>
      <c r="KW39" s="9">
        <f t="shared" si="170"/>
        <v>0</v>
      </c>
      <c r="KX39" s="9">
        <f t="shared" si="171"/>
        <v>17.68</v>
      </c>
      <c r="KY39" s="9">
        <f t="shared" si="172"/>
        <v>1944.8</v>
      </c>
      <c r="KZ39" s="9">
        <f t="shared" si="173"/>
        <v>24.751999999999999</v>
      </c>
      <c r="LA39" s="9">
        <f t="shared" si="174"/>
        <v>2722.72</v>
      </c>
      <c r="LB39" s="9">
        <f t="shared" si="175"/>
        <v>10.608000000000001</v>
      </c>
      <c r="LC39" s="9">
        <f t="shared" si="176"/>
        <v>1166.8800000000001</v>
      </c>
      <c r="LD39" s="9">
        <f t="shared" si="177"/>
        <v>0</v>
      </c>
      <c r="LE39" s="9">
        <f t="shared" si="178"/>
        <v>0</v>
      </c>
      <c r="LF39" s="9">
        <f t="shared" si="179"/>
        <v>51.271999999999998</v>
      </c>
      <c r="LG39" s="9">
        <f t="shared" si="180"/>
        <v>5639.92</v>
      </c>
      <c r="LH39" s="9">
        <f t="shared" si="181"/>
        <v>51.271999999999998</v>
      </c>
      <c r="LI39" s="9">
        <f t="shared" si="319"/>
        <v>5639.92</v>
      </c>
      <c r="LJ39" s="9">
        <f t="shared" si="182"/>
        <v>0</v>
      </c>
      <c r="LK39" s="9">
        <f t="shared" si="183"/>
        <v>0</v>
      </c>
      <c r="LL39" s="9">
        <f t="shared" si="184"/>
        <v>0</v>
      </c>
      <c r="LM39" s="9">
        <f t="shared" si="185"/>
        <v>0</v>
      </c>
      <c r="LN39" s="9">
        <f t="shared" si="186"/>
        <v>0</v>
      </c>
      <c r="LO39" s="9">
        <f t="shared" si="187"/>
        <v>0</v>
      </c>
      <c r="LP39" s="9">
        <f t="shared" si="188"/>
        <v>49.503999999999998</v>
      </c>
      <c r="LQ39" s="9">
        <f t="shared" si="189"/>
        <v>5445.44</v>
      </c>
      <c r="LR39" s="9">
        <f t="shared" si="190"/>
        <v>74.256</v>
      </c>
      <c r="LS39" s="9">
        <f t="shared" si="191"/>
        <v>8168.16</v>
      </c>
      <c r="LT39" s="9">
        <f t="shared" si="192"/>
        <v>7.0720000000000001</v>
      </c>
      <c r="LU39" s="9">
        <f t="shared" si="193"/>
        <v>777.92</v>
      </c>
      <c r="LV39" s="9">
        <f t="shared" si="194"/>
        <v>0</v>
      </c>
      <c r="LW39" s="9">
        <f t="shared" si="195"/>
        <v>0</v>
      </c>
      <c r="LX39" s="9">
        <f t="shared" si="196"/>
        <v>130.83199999999999</v>
      </c>
      <c r="LY39" s="9">
        <f t="shared" si="197"/>
        <v>14391.519999999999</v>
      </c>
      <c r="LZ39" s="9">
        <f t="shared" si="198"/>
        <v>130.83199999999999</v>
      </c>
      <c r="MA39" s="9">
        <f t="shared" si="199"/>
        <v>14391.519999999999</v>
      </c>
      <c r="MB39" s="9">
        <f t="shared" si="200"/>
        <v>0</v>
      </c>
      <c r="MC39" s="9">
        <f t="shared" si="201"/>
        <v>0</v>
      </c>
      <c r="MD39" s="9">
        <f t="shared" si="202"/>
        <v>0</v>
      </c>
      <c r="ME39" s="9">
        <f t="shared" si="203"/>
        <v>0</v>
      </c>
      <c r="MF39" s="9">
        <f t="shared" si="204"/>
        <v>0</v>
      </c>
      <c r="MG39" s="9">
        <f t="shared" si="205"/>
        <v>0</v>
      </c>
      <c r="MH39" s="9">
        <f t="shared" si="206"/>
        <v>106.08</v>
      </c>
      <c r="MI39" s="9">
        <f t="shared" si="207"/>
        <v>11668.8</v>
      </c>
      <c r="MJ39" s="9">
        <f t="shared" si="208"/>
        <v>129.06399999999999</v>
      </c>
      <c r="MK39" s="9">
        <f t="shared" si="209"/>
        <v>14197.039999999999</v>
      </c>
      <c r="ML39" s="9">
        <f t="shared" si="210"/>
        <v>42.432000000000002</v>
      </c>
      <c r="MM39" s="9">
        <f t="shared" si="211"/>
        <v>4667.5200000000004</v>
      </c>
      <c r="MN39" s="9">
        <f t="shared" si="212"/>
        <v>0</v>
      </c>
      <c r="MO39" s="9">
        <f t="shared" si="213"/>
        <v>0</v>
      </c>
      <c r="MP39" s="9">
        <f t="shared" si="214"/>
        <v>275.80799999999999</v>
      </c>
      <c r="MQ39" s="9">
        <f t="shared" si="215"/>
        <v>30338.879999999997</v>
      </c>
      <c r="MR39" s="9">
        <f t="shared" si="216"/>
        <v>275.80799999999999</v>
      </c>
      <c r="MS39" s="9">
        <f t="shared" si="320"/>
        <v>30338.879999999997</v>
      </c>
      <c r="MT39" s="9">
        <f t="shared" si="217"/>
        <v>0</v>
      </c>
      <c r="MU39" s="9">
        <f t="shared" si="218"/>
        <v>0</v>
      </c>
      <c r="MV39" s="9">
        <f t="shared" si="219"/>
        <v>0</v>
      </c>
      <c r="MW39" s="9">
        <f t="shared" si="220"/>
        <v>0</v>
      </c>
      <c r="MX39" s="9">
        <f t="shared" si="221"/>
        <v>0</v>
      </c>
      <c r="MY39" s="9">
        <f t="shared" si="222"/>
        <v>0</v>
      </c>
      <c r="MZ39" s="9">
        <f t="shared" si="223"/>
        <v>76.024000000000001</v>
      </c>
      <c r="NA39" s="9">
        <f t="shared" si="224"/>
        <v>8362.64</v>
      </c>
      <c r="NB39" s="9">
        <f t="shared" si="225"/>
        <v>70.72</v>
      </c>
      <c r="NC39" s="9">
        <f t="shared" si="226"/>
        <v>7779.2</v>
      </c>
      <c r="ND39" s="9">
        <f t="shared" si="227"/>
        <v>26.52</v>
      </c>
      <c r="NE39" s="9">
        <f t="shared" si="228"/>
        <v>2917.2</v>
      </c>
      <c r="NF39" s="9">
        <f t="shared" si="229"/>
        <v>0</v>
      </c>
      <c r="NG39" s="9">
        <f t="shared" si="230"/>
        <v>0</v>
      </c>
      <c r="NH39" s="9">
        <f t="shared" si="231"/>
        <v>169.72800000000001</v>
      </c>
      <c r="NI39" s="9">
        <f t="shared" si="232"/>
        <v>18670.080000000002</v>
      </c>
      <c r="NJ39" s="9">
        <f t="shared" si="233"/>
        <v>169.72800000000001</v>
      </c>
      <c r="NK39" s="9">
        <f t="shared" si="234"/>
        <v>18670.080000000002</v>
      </c>
      <c r="NL39" s="9">
        <f t="shared" si="235"/>
        <v>0</v>
      </c>
      <c r="NM39" s="9">
        <f t="shared" si="236"/>
        <v>0</v>
      </c>
      <c r="NN39" s="9">
        <f t="shared" si="237"/>
        <v>0</v>
      </c>
      <c r="NO39" s="9">
        <f t="shared" si="238"/>
        <v>0</v>
      </c>
      <c r="NP39" s="9">
        <f t="shared" si="239"/>
        <v>0</v>
      </c>
      <c r="NQ39" s="9">
        <f t="shared" si="240"/>
        <v>0</v>
      </c>
      <c r="NR39" s="9">
        <f t="shared" si="241"/>
        <v>77.792000000000002</v>
      </c>
      <c r="NS39" s="9">
        <f t="shared" si="242"/>
        <v>8557.1200000000008</v>
      </c>
      <c r="NT39" s="9">
        <f t="shared" si="243"/>
        <v>84.864000000000004</v>
      </c>
      <c r="NU39" s="9">
        <f t="shared" si="244"/>
        <v>9335.0400000000009</v>
      </c>
      <c r="NV39" s="9">
        <f t="shared" si="245"/>
        <v>38.896000000000001</v>
      </c>
      <c r="NW39" s="9">
        <f t="shared" si="246"/>
        <v>4278.5600000000004</v>
      </c>
      <c r="NX39" s="9">
        <f t="shared" si="247"/>
        <v>0</v>
      </c>
      <c r="NY39" s="9">
        <f t="shared" si="248"/>
        <v>0</v>
      </c>
      <c r="NZ39" s="9">
        <f t="shared" si="249"/>
        <v>198.01599999999999</v>
      </c>
      <c r="OA39" s="9">
        <f t="shared" si="250"/>
        <v>21781.759999999998</v>
      </c>
      <c r="OB39" s="9">
        <f t="shared" si="251"/>
        <v>198.01599999999999</v>
      </c>
      <c r="OC39" s="9">
        <f t="shared" si="321"/>
        <v>21781.759999999998</v>
      </c>
      <c r="OD39" s="9">
        <f t="shared" si="252"/>
        <v>0</v>
      </c>
      <c r="OE39" s="9">
        <f t="shared" si="253"/>
        <v>0</v>
      </c>
      <c r="OF39" s="9">
        <f t="shared" si="254"/>
        <v>0</v>
      </c>
      <c r="OG39" s="9">
        <f t="shared" si="255"/>
        <v>0</v>
      </c>
      <c r="OH39" s="9">
        <f t="shared" si="256"/>
        <v>0</v>
      </c>
      <c r="OI39" s="9">
        <f t="shared" si="257"/>
        <v>0</v>
      </c>
      <c r="OJ39" s="9">
        <f t="shared" si="258"/>
        <v>24.751999999999999</v>
      </c>
      <c r="OK39" s="9">
        <f t="shared" si="259"/>
        <v>2722.72</v>
      </c>
      <c r="OL39" s="9">
        <f t="shared" si="260"/>
        <v>21.216000000000001</v>
      </c>
      <c r="OM39" s="9">
        <f t="shared" si="261"/>
        <v>2333.7600000000002</v>
      </c>
      <c r="ON39" s="9">
        <f t="shared" si="262"/>
        <v>10.608000000000001</v>
      </c>
      <c r="OO39" s="9">
        <f t="shared" si="263"/>
        <v>1166.8800000000001</v>
      </c>
      <c r="OP39" s="9">
        <f t="shared" si="264"/>
        <v>0</v>
      </c>
      <c r="OQ39" s="9">
        <f t="shared" si="265"/>
        <v>0</v>
      </c>
      <c r="OR39" s="9">
        <f t="shared" si="266"/>
        <v>56.576000000000001</v>
      </c>
      <c r="OS39" s="9">
        <f t="shared" si="267"/>
        <v>6223.36</v>
      </c>
      <c r="OT39" s="9">
        <f t="shared" si="322"/>
        <v>56.576000000000001</v>
      </c>
      <c r="OU39" s="9">
        <f t="shared" si="268"/>
        <v>6223.36</v>
      </c>
      <c r="OV39" s="9">
        <f t="shared" si="269"/>
        <v>0</v>
      </c>
      <c r="OW39" s="9">
        <f t="shared" si="270"/>
        <v>0</v>
      </c>
      <c r="OX39" s="9">
        <f t="shared" si="271"/>
        <v>0</v>
      </c>
      <c r="OY39" s="9">
        <f t="shared" si="272"/>
        <v>0</v>
      </c>
      <c r="OZ39" s="9">
        <f t="shared" si="273"/>
        <v>0</v>
      </c>
      <c r="PA39" s="9">
        <f t="shared" si="274"/>
        <v>0</v>
      </c>
      <c r="PB39" s="9">
        <f t="shared" si="275"/>
        <v>81.328000000000003</v>
      </c>
      <c r="PC39" s="9">
        <f t="shared" si="276"/>
        <v>8946.08</v>
      </c>
      <c r="PD39" s="9">
        <f t="shared" si="277"/>
        <v>49.503999999999998</v>
      </c>
      <c r="PE39" s="9">
        <f t="shared" si="278"/>
        <v>5445.44</v>
      </c>
      <c r="PF39" s="9">
        <f t="shared" si="279"/>
        <v>63.648000000000003</v>
      </c>
      <c r="PG39" s="9">
        <f t="shared" si="280"/>
        <v>7001.2800000000007</v>
      </c>
      <c r="PH39" s="9">
        <f t="shared" si="281"/>
        <v>0</v>
      </c>
      <c r="PI39" s="9">
        <f t="shared" si="282"/>
        <v>0</v>
      </c>
      <c r="PJ39" s="9">
        <f t="shared" si="283"/>
        <v>192.71199999999999</v>
      </c>
      <c r="PK39" s="9">
        <f t="shared" si="284"/>
        <v>21198.32</v>
      </c>
      <c r="PL39" s="9">
        <f t="shared" si="285"/>
        <v>192.71199999999999</v>
      </c>
      <c r="PM39" s="9">
        <f t="shared" si="323"/>
        <v>21198.32</v>
      </c>
      <c r="PN39" s="9">
        <f t="shared" si="286"/>
        <v>0</v>
      </c>
      <c r="PO39" s="9">
        <f t="shared" si="287"/>
        <v>0</v>
      </c>
      <c r="PP39" s="9">
        <f t="shared" si="288"/>
        <v>0</v>
      </c>
      <c r="PQ39" s="9">
        <f t="shared" si="289"/>
        <v>0</v>
      </c>
      <c r="PR39" s="9">
        <f t="shared" si="290"/>
        <v>0</v>
      </c>
      <c r="PS39" s="9">
        <f t="shared" si="291"/>
        <v>0</v>
      </c>
      <c r="PT39" s="9">
        <f t="shared" si="292"/>
        <v>22.984000000000002</v>
      </c>
      <c r="PU39" s="9">
        <f t="shared" si="293"/>
        <v>2528.2400000000002</v>
      </c>
      <c r="PV39" s="9">
        <f t="shared" si="294"/>
        <v>22.984000000000002</v>
      </c>
      <c r="PW39" s="9">
        <f t="shared" si="295"/>
        <v>2528.2400000000002</v>
      </c>
      <c r="PX39" s="9">
        <f t="shared" si="296"/>
        <v>10.608000000000001</v>
      </c>
      <c r="PY39" s="9">
        <f t="shared" si="297"/>
        <v>1166.8800000000001</v>
      </c>
      <c r="PZ39" s="9">
        <f t="shared" si="298"/>
        <v>0</v>
      </c>
      <c r="QA39" s="9">
        <f t="shared" si="299"/>
        <v>0</v>
      </c>
      <c r="QB39" s="9">
        <f t="shared" si="300"/>
        <v>56.576000000000001</v>
      </c>
      <c r="QC39" s="9">
        <f t="shared" si="301"/>
        <v>6223.36</v>
      </c>
      <c r="QD39" s="9">
        <f t="shared" si="302"/>
        <v>56.576000000000001</v>
      </c>
      <c r="QE39" s="9">
        <f t="shared" si="324"/>
        <v>6223.36</v>
      </c>
      <c r="QF39" s="9">
        <f t="shared" si="303"/>
        <v>0</v>
      </c>
      <c r="QG39" s="9">
        <f t="shared" si="304"/>
        <v>0</v>
      </c>
      <c r="QH39" s="9">
        <f t="shared" si="305"/>
        <v>125.52800000000001</v>
      </c>
      <c r="QI39" s="9">
        <f t="shared" si="306"/>
        <v>13808.08</v>
      </c>
      <c r="QJ39" s="9">
        <f t="shared" si="307"/>
        <v>125.52800000000001</v>
      </c>
      <c r="QK39" s="9">
        <f t="shared" si="308"/>
        <v>13808.08</v>
      </c>
      <c r="QL39" s="24">
        <f t="shared" si="309"/>
        <v>2206.4639999999999</v>
      </c>
      <c r="QM39" s="24">
        <f t="shared" si="310"/>
        <v>230458.79999999996</v>
      </c>
    </row>
    <row r="40" spans="1:455" s="5" customFormat="1" ht="18.75" customHeight="1" x14ac:dyDescent="0.25">
      <c r="A40" s="8" t="s">
        <v>8</v>
      </c>
      <c r="B40" s="3" t="s">
        <v>3</v>
      </c>
      <c r="C40" s="9">
        <v>245</v>
      </c>
      <c r="D40" s="9"/>
      <c r="E40" s="9"/>
      <c r="F40" s="9"/>
      <c r="G40" s="9"/>
      <c r="H40" s="9"/>
      <c r="I40" s="9"/>
      <c r="J40" s="9">
        <v>13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>
        <v>10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>
        <v>10</v>
      </c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>
        <v>30.03</v>
      </c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>
        <v>10</v>
      </c>
      <c r="CH40" s="9"/>
      <c r="CI40" s="9"/>
      <c r="CJ40" s="9"/>
      <c r="CK40" s="9"/>
      <c r="CL40" s="9"/>
      <c r="CM40" s="9">
        <v>6.9</v>
      </c>
      <c r="CN40" s="9"/>
      <c r="CO40" s="9"/>
      <c r="CP40" s="9"/>
      <c r="CQ40" s="9"/>
      <c r="CR40" s="9"/>
      <c r="CS40" s="9"/>
      <c r="CT40" s="9">
        <v>10</v>
      </c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>
        <v>5</v>
      </c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>
        <f t="shared" si="0"/>
        <v>6.9000000000000008E-3</v>
      </c>
      <c r="DZ40" s="9">
        <f t="shared" si="1"/>
        <v>1.6905000000000001</v>
      </c>
      <c r="EA40" s="9">
        <f t="shared" si="311"/>
        <v>0.11730000000000002</v>
      </c>
      <c r="EB40" s="9">
        <f t="shared" si="2"/>
        <v>28.738500000000005</v>
      </c>
      <c r="EC40" s="9">
        <f t="shared" si="3"/>
        <v>8.8029999999999997E-2</v>
      </c>
      <c r="ED40" s="9">
        <f t="shared" si="4"/>
        <v>21.567349999999998</v>
      </c>
      <c r="EE40" s="9">
        <f t="shared" si="312"/>
        <v>1.49651</v>
      </c>
      <c r="EF40" s="9">
        <f t="shared" si="5"/>
        <v>366.64494999999999</v>
      </c>
      <c r="EG40" s="9">
        <f t="shared" si="313"/>
        <v>9.493E-2</v>
      </c>
      <c r="EH40" s="9">
        <f t="shared" si="314"/>
        <v>23.257850000000001</v>
      </c>
      <c r="EI40" s="8" t="s">
        <v>8</v>
      </c>
      <c r="EJ40" s="9">
        <f t="shared" si="6"/>
        <v>1.61381</v>
      </c>
      <c r="EK40" s="9">
        <f t="shared" si="7"/>
        <v>395.38344999999998</v>
      </c>
      <c r="EL40" s="9">
        <f t="shared" si="315"/>
        <v>4.2228000000000003</v>
      </c>
      <c r="EM40" s="9">
        <f t="shared" si="316"/>
        <v>1034.586</v>
      </c>
      <c r="EN40" s="9">
        <f t="shared" si="317"/>
        <v>5.6304000000000007</v>
      </c>
      <c r="EO40" s="9">
        <f t="shared" si="8"/>
        <v>1379.4480000000001</v>
      </c>
      <c r="EP40" s="9">
        <f t="shared" si="318"/>
        <v>2.3460000000000001</v>
      </c>
      <c r="EQ40" s="9">
        <f t="shared" si="9"/>
        <v>574.77</v>
      </c>
      <c r="ER40" s="9">
        <f t="shared" si="10"/>
        <v>53.874360000000003</v>
      </c>
      <c r="ES40" s="9">
        <f t="shared" si="11"/>
        <v>13199.218200000001</v>
      </c>
      <c r="ET40" s="9">
        <f t="shared" si="12"/>
        <v>71.832480000000004</v>
      </c>
      <c r="EU40" s="9">
        <f t="shared" si="13"/>
        <v>17598.957600000002</v>
      </c>
      <c r="EV40" s="9">
        <f t="shared" si="14"/>
        <v>29.930199999999999</v>
      </c>
      <c r="EW40" s="9">
        <f t="shared" si="15"/>
        <v>7332.8989999999994</v>
      </c>
      <c r="EX40" s="9">
        <f t="shared" si="16"/>
        <v>12.199200000000001</v>
      </c>
      <c r="EY40" s="9">
        <f t="shared" si="17"/>
        <v>2988.8040000000001</v>
      </c>
      <c r="EZ40" s="9">
        <f t="shared" si="18"/>
        <v>155.63704000000001</v>
      </c>
      <c r="FA40" s="9">
        <f t="shared" si="19"/>
        <v>38131.074800000002</v>
      </c>
      <c r="FB40" s="9">
        <f t="shared" si="20"/>
        <v>167.83624</v>
      </c>
      <c r="FC40" s="9">
        <f t="shared" si="21"/>
        <v>41119.878799999999</v>
      </c>
      <c r="FD40" s="9">
        <f t="shared" si="22"/>
        <v>0.46920000000000006</v>
      </c>
      <c r="FE40" s="9">
        <f t="shared" si="23"/>
        <v>114.95400000000002</v>
      </c>
      <c r="FF40" s="9">
        <f t="shared" si="24"/>
        <v>0.70380000000000009</v>
      </c>
      <c r="FG40" s="9">
        <f t="shared" si="25"/>
        <v>172.43100000000001</v>
      </c>
      <c r="FH40" s="9">
        <f t="shared" si="26"/>
        <v>0.93840000000000012</v>
      </c>
      <c r="FI40" s="9">
        <f t="shared" si="27"/>
        <v>229.90800000000004</v>
      </c>
      <c r="FJ40" s="9">
        <f t="shared" si="28"/>
        <v>5.98604</v>
      </c>
      <c r="FK40" s="9">
        <f t="shared" si="29"/>
        <v>1466.5798</v>
      </c>
      <c r="FL40" s="9">
        <f t="shared" si="30"/>
        <v>8.9790600000000005</v>
      </c>
      <c r="FM40" s="9">
        <f t="shared" si="31"/>
        <v>2199.8697000000002</v>
      </c>
      <c r="FN40" s="9">
        <f t="shared" si="32"/>
        <v>11.97208</v>
      </c>
      <c r="FO40" s="9">
        <f t="shared" si="33"/>
        <v>2933.1596</v>
      </c>
      <c r="FP40" s="9">
        <f t="shared" si="34"/>
        <v>1.7595000000000003</v>
      </c>
      <c r="FQ40" s="9">
        <f t="shared" si="35"/>
        <v>431.07750000000004</v>
      </c>
      <c r="FR40" s="9">
        <f t="shared" si="36"/>
        <v>22.447649999999999</v>
      </c>
      <c r="FS40" s="9">
        <f t="shared" si="37"/>
        <v>5499.67425</v>
      </c>
      <c r="FT40" s="9">
        <f t="shared" si="38"/>
        <v>24.207149999999999</v>
      </c>
      <c r="FU40" s="9">
        <f t="shared" si="39"/>
        <v>5930.7517499999994</v>
      </c>
      <c r="FV40" s="9">
        <f t="shared" si="40"/>
        <v>1.8768000000000002</v>
      </c>
      <c r="FW40" s="9">
        <f t="shared" si="41"/>
        <v>459.81600000000009</v>
      </c>
      <c r="FX40" s="9">
        <f t="shared" si="42"/>
        <v>1.8768000000000002</v>
      </c>
      <c r="FY40" s="9">
        <f t="shared" si="43"/>
        <v>459.81600000000009</v>
      </c>
      <c r="FZ40" s="9">
        <f t="shared" si="44"/>
        <v>0.93840000000000012</v>
      </c>
      <c r="GA40" s="9">
        <f t="shared" si="45"/>
        <v>229.90800000000004</v>
      </c>
      <c r="GB40" s="9">
        <f t="shared" si="46"/>
        <v>23.94416</v>
      </c>
      <c r="GC40" s="9">
        <f t="shared" si="47"/>
        <v>5866.3191999999999</v>
      </c>
      <c r="GD40" s="9">
        <f t="shared" si="48"/>
        <v>23.94416</v>
      </c>
      <c r="GE40" s="9">
        <f t="shared" si="49"/>
        <v>5866.3191999999999</v>
      </c>
      <c r="GF40" s="9">
        <f t="shared" si="50"/>
        <v>11.97208</v>
      </c>
      <c r="GG40" s="9">
        <f t="shared" si="51"/>
        <v>2933.1596</v>
      </c>
      <c r="GH40" s="9">
        <f t="shared" si="52"/>
        <v>4.6920000000000002</v>
      </c>
      <c r="GI40" s="9">
        <f t="shared" si="53"/>
        <v>1149.54</v>
      </c>
      <c r="GJ40" s="130">
        <f t="shared" si="54"/>
        <v>59.860399999999998</v>
      </c>
      <c r="GK40" s="130">
        <f t="shared" si="55"/>
        <v>14665.797999999999</v>
      </c>
      <c r="GL40" s="9">
        <f t="shared" si="56"/>
        <v>64.552400000000006</v>
      </c>
      <c r="GM40" s="9">
        <f t="shared" si="57"/>
        <v>15815.338000000002</v>
      </c>
      <c r="GN40" s="9">
        <f t="shared" si="58"/>
        <v>1.5249000000000001</v>
      </c>
      <c r="GO40" s="9">
        <f t="shared" si="59"/>
        <v>373.60050000000001</v>
      </c>
      <c r="GP40" s="9">
        <f t="shared" si="60"/>
        <v>1.8768000000000002</v>
      </c>
      <c r="GQ40" s="9">
        <f t="shared" si="61"/>
        <v>459.81600000000009</v>
      </c>
      <c r="GR40" s="9">
        <f t="shared" si="62"/>
        <v>0.82110000000000016</v>
      </c>
      <c r="GS40" s="9">
        <f t="shared" si="63"/>
        <v>201.16950000000003</v>
      </c>
      <c r="GT40" s="9">
        <f t="shared" si="64"/>
        <v>19.454630000000002</v>
      </c>
      <c r="GU40" s="9">
        <f t="shared" si="65"/>
        <v>4766.3843500000003</v>
      </c>
      <c r="GV40" s="9">
        <f t="shared" si="66"/>
        <v>23.94416</v>
      </c>
      <c r="GW40" s="9">
        <f t="shared" si="67"/>
        <v>5866.3191999999999</v>
      </c>
      <c r="GX40" s="9">
        <f t="shared" si="68"/>
        <v>10.475569999999999</v>
      </c>
      <c r="GY40" s="9">
        <f t="shared" si="69"/>
        <v>2566.5146500000001</v>
      </c>
      <c r="GZ40" s="9">
        <f t="shared" si="70"/>
        <v>4.1055000000000001</v>
      </c>
      <c r="HA40" s="9">
        <f t="shared" si="71"/>
        <v>1005.8475000000001</v>
      </c>
      <c r="HB40" s="9">
        <f t="shared" si="72"/>
        <v>52.377850000000002</v>
      </c>
      <c r="HC40" s="9">
        <f t="shared" si="73"/>
        <v>12832.573250000001</v>
      </c>
      <c r="HD40" s="9">
        <f t="shared" si="74"/>
        <v>56.483350000000002</v>
      </c>
      <c r="HE40" s="9">
        <f t="shared" si="75"/>
        <v>13838.420750000001</v>
      </c>
      <c r="HF40" s="9">
        <f t="shared" si="76"/>
        <v>6.3342000000000009</v>
      </c>
      <c r="HG40" s="9">
        <f t="shared" si="77"/>
        <v>1551.8790000000001</v>
      </c>
      <c r="HH40" s="9">
        <f t="shared" si="78"/>
        <v>3.7536000000000005</v>
      </c>
      <c r="HI40" s="9">
        <f t="shared" si="79"/>
        <v>919.63200000000018</v>
      </c>
      <c r="HJ40" s="9">
        <f t="shared" si="80"/>
        <v>2.6979000000000002</v>
      </c>
      <c r="HK40" s="9">
        <f t="shared" si="81"/>
        <v>660.9855</v>
      </c>
      <c r="HL40" s="9">
        <f t="shared" si="82"/>
        <v>80.811539999999994</v>
      </c>
      <c r="HM40" s="9">
        <f t="shared" si="83"/>
        <v>19798.827299999997</v>
      </c>
      <c r="HN40" s="9">
        <f t="shared" si="84"/>
        <v>47.88832</v>
      </c>
      <c r="HO40" s="9">
        <f t="shared" si="85"/>
        <v>11732.6384</v>
      </c>
      <c r="HP40" s="9">
        <f t="shared" si="326"/>
        <v>34.419730000000001</v>
      </c>
      <c r="HQ40" s="9">
        <f t="shared" si="87"/>
        <v>8432.8338500000009</v>
      </c>
      <c r="HR40" s="9">
        <f t="shared" si="88"/>
        <v>12.668400000000002</v>
      </c>
      <c r="HS40" s="9">
        <f t="shared" si="89"/>
        <v>3103.7580000000003</v>
      </c>
      <c r="HT40" s="9">
        <f t="shared" si="90"/>
        <v>161.62307999999999</v>
      </c>
      <c r="HU40" s="9">
        <f t="shared" si="91"/>
        <v>39597.654599999994</v>
      </c>
      <c r="HV40" s="9">
        <f t="shared" si="92"/>
        <v>174.29148000000001</v>
      </c>
      <c r="HW40" s="9">
        <f t="shared" si="93"/>
        <v>42701.412600000003</v>
      </c>
      <c r="HX40" s="9">
        <f t="shared" si="325"/>
        <v>1.2903000000000002</v>
      </c>
      <c r="HY40" s="9">
        <f t="shared" si="94"/>
        <v>316.12350000000004</v>
      </c>
      <c r="HZ40" s="9">
        <f t="shared" si="95"/>
        <v>1.0557000000000001</v>
      </c>
      <c r="IA40" s="9">
        <f t="shared" si="96"/>
        <v>258.6465</v>
      </c>
      <c r="IB40" s="9">
        <f t="shared" si="97"/>
        <v>0.93840000000000012</v>
      </c>
      <c r="IC40" s="9">
        <f t="shared" si="98"/>
        <v>229.90800000000004</v>
      </c>
      <c r="ID40" s="9">
        <f t="shared" si="99"/>
        <v>16.46161</v>
      </c>
      <c r="IE40" s="9">
        <f t="shared" si="100"/>
        <v>4033.0944500000001</v>
      </c>
      <c r="IF40" s="9">
        <f t="shared" si="101"/>
        <v>13.468590000000001</v>
      </c>
      <c r="IG40" s="9">
        <f t="shared" si="102"/>
        <v>3299.8045500000003</v>
      </c>
      <c r="IH40" s="9">
        <f t="shared" si="103"/>
        <v>11.97208</v>
      </c>
      <c r="II40" s="9">
        <f t="shared" si="104"/>
        <v>2933.1596</v>
      </c>
      <c r="IJ40" s="9">
        <f t="shared" si="105"/>
        <v>3.1671000000000005</v>
      </c>
      <c r="IK40" s="9">
        <f t="shared" si="106"/>
        <v>775.93950000000007</v>
      </c>
      <c r="IL40" s="9">
        <f t="shared" si="107"/>
        <v>40.405769999999997</v>
      </c>
      <c r="IM40" s="9">
        <f t="shared" si="108"/>
        <v>9899.4136499999986</v>
      </c>
      <c r="IN40" s="9">
        <f t="shared" si="109"/>
        <v>43.572870000000002</v>
      </c>
      <c r="IO40" s="9">
        <f t="shared" si="110"/>
        <v>10675.353150000001</v>
      </c>
      <c r="IP40" s="9">
        <f t="shared" si="111"/>
        <v>3.1671000000000005</v>
      </c>
      <c r="IQ40" s="9">
        <f t="shared" si="112"/>
        <v>775.93950000000007</v>
      </c>
      <c r="IR40" s="9">
        <f t="shared" si="113"/>
        <v>2.5806000000000004</v>
      </c>
      <c r="IS40" s="9">
        <f t="shared" si="114"/>
        <v>632.24700000000007</v>
      </c>
      <c r="IT40" s="9">
        <f t="shared" si="115"/>
        <v>1.7595000000000003</v>
      </c>
      <c r="IU40" s="9">
        <f t="shared" si="116"/>
        <v>431.07750000000004</v>
      </c>
      <c r="IV40" s="9">
        <f t="shared" si="117"/>
        <v>40.405769999999997</v>
      </c>
      <c r="IW40" s="9">
        <f t="shared" si="118"/>
        <v>9899.4136499999986</v>
      </c>
      <c r="IX40" s="9">
        <f t="shared" si="119"/>
        <v>32.923220000000001</v>
      </c>
      <c r="IY40" s="9">
        <f t="shared" si="120"/>
        <v>8066.1889000000001</v>
      </c>
      <c r="IZ40" s="9">
        <f t="shared" si="121"/>
        <v>22.447649999999999</v>
      </c>
      <c r="JA40" s="9">
        <f t="shared" si="122"/>
        <v>5499.67425</v>
      </c>
      <c r="JB40" s="9">
        <f t="shared" si="123"/>
        <v>7.3899000000000008</v>
      </c>
      <c r="JC40" s="9">
        <f t="shared" si="124"/>
        <v>1810.5255000000002</v>
      </c>
      <c r="JD40" s="9">
        <f t="shared" si="125"/>
        <v>94.28013</v>
      </c>
      <c r="JE40" s="9">
        <f t="shared" si="126"/>
        <v>23098.631850000002</v>
      </c>
      <c r="JF40" s="9">
        <f t="shared" si="127"/>
        <v>101.67003</v>
      </c>
      <c r="JG40" s="9">
        <f t="shared" si="128"/>
        <v>24909.157349999998</v>
      </c>
      <c r="JH40" s="9">
        <f t="shared" si="129"/>
        <v>2.9325000000000006</v>
      </c>
      <c r="JI40" s="9">
        <f t="shared" si="130"/>
        <v>718.46250000000009</v>
      </c>
      <c r="JJ40" s="9">
        <f t="shared" si="131"/>
        <v>2.8152000000000004</v>
      </c>
      <c r="JK40" s="9">
        <f t="shared" si="132"/>
        <v>689.72400000000005</v>
      </c>
      <c r="JL40" s="9">
        <f t="shared" si="133"/>
        <v>0.93840000000000012</v>
      </c>
      <c r="JM40" s="9">
        <f t="shared" si="134"/>
        <v>229.90800000000004</v>
      </c>
      <c r="JN40" s="9">
        <f t="shared" si="135"/>
        <v>2.9325000000000006</v>
      </c>
      <c r="JO40" s="9">
        <f t="shared" si="136"/>
        <v>718.46250000000009</v>
      </c>
      <c r="JP40" s="9">
        <f t="shared" si="137"/>
        <v>35.916240000000002</v>
      </c>
      <c r="JQ40" s="9">
        <f t="shared" si="138"/>
        <v>8799.4788000000008</v>
      </c>
      <c r="JR40" s="9">
        <f t="shared" si="139"/>
        <v>11.97208</v>
      </c>
      <c r="JS40" s="9">
        <f t="shared" si="140"/>
        <v>2933.1596</v>
      </c>
      <c r="JT40" s="9">
        <f t="shared" si="141"/>
        <v>6.5688000000000013</v>
      </c>
      <c r="JU40" s="9">
        <f t="shared" si="142"/>
        <v>1609.3560000000002</v>
      </c>
      <c r="JV40" s="9">
        <f t="shared" si="143"/>
        <v>83.804559999999995</v>
      </c>
      <c r="JW40" s="9">
        <f t="shared" si="144"/>
        <v>20532.117200000001</v>
      </c>
      <c r="JX40" s="9">
        <f t="shared" si="145"/>
        <v>90.373359999999991</v>
      </c>
      <c r="JY40" s="9">
        <f t="shared" si="146"/>
        <v>22141.473199999997</v>
      </c>
      <c r="JZ40" s="9">
        <f t="shared" si="147"/>
        <v>1.5249000000000001</v>
      </c>
      <c r="KA40" s="9">
        <f t="shared" si="148"/>
        <v>373.60050000000001</v>
      </c>
      <c r="KB40" s="9">
        <f t="shared" si="149"/>
        <v>0.93840000000000012</v>
      </c>
      <c r="KC40" s="9">
        <f t="shared" si="150"/>
        <v>229.90800000000004</v>
      </c>
      <c r="KD40" s="9">
        <f t="shared" si="151"/>
        <v>0.58650000000000002</v>
      </c>
      <c r="KE40" s="9">
        <f t="shared" si="152"/>
        <v>143.6925</v>
      </c>
      <c r="KF40" s="9">
        <f t="shared" si="153"/>
        <v>19.454630000000002</v>
      </c>
      <c r="KG40" s="9">
        <f t="shared" si="154"/>
        <v>4766.3843500000003</v>
      </c>
      <c r="KH40" s="9">
        <f t="shared" si="155"/>
        <v>11.97208</v>
      </c>
      <c r="KI40" s="9">
        <f t="shared" si="156"/>
        <v>2933.1596</v>
      </c>
      <c r="KJ40" s="9">
        <f t="shared" si="157"/>
        <v>7.4825499999999998</v>
      </c>
      <c r="KK40" s="9">
        <f t="shared" si="158"/>
        <v>1833.2247499999999</v>
      </c>
      <c r="KL40" s="9">
        <f t="shared" si="159"/>
        <v>3.0498000000000003</v>
      </c>
      <c r="KM40" s="9">
        <f t="shared" si="160"/>
        <v>747.20100000000002</v>
      </c>
      <c r="KN40" s="9">
        <f t="shared" si="161"/>
        <v>38.909260000000003</v>
      </c>
      <c r="KO40" s="9">
        <f t="shared" si="162"/>
        <v>9532.7687000000005</v>
      </c>
      <c r="KP40" s="9">
        <f t="shared" si="163"/>
        <v>41.959060000000001</v>
      </c>
      <c r="KQ40" s="9">
        <f t="shared" si="164"/>
        <v>10279.9697</v>
      </c>
      <c r="KR40" s="9">
        <f t="shared" si="165"/>
        <v>1.173</v>
      </c>
      <c r="KS40" s="9">
        <f t="shared" si="166"/>
        <v>287.38499999999999</v>
      </c>
      <c r="KT40" s="9">
        <f t="shared" si="167"/>
        <v>1.6422000000000003</v>
      </c>
      <c r="KU40" s="9">
        <f t="shared" si="168"/>
        <v>402.33900000000006</v>
      </c>
      <c r="KV40" s="9">
        <f t="shared" si="169"/>
        <v>0.70380000000000009</v>
      </c>
      <c r="KW40" s="9">
        <f t="shared" si="170"/>
        <v>172.43100000000001</v>
      </c>
      <c r="KX40" s="9">
        <f t="shared" si="171"/>
        <v>14.9651</v>
      </c>
      <c r="KY40" s="9">
        <f t="shared" si="172"/>
        <v>3666.4494999999997</v>
      </c>
      <c r="KZ40" s="9">
        <f t="shared" si="173"/>
        <v>20.951139999999999</v>
      </c>
      <c r="LA40" s="9">
        <f t="shared" si="174"/>
        <v>5133.0293000000001</v>
      </c>
      <c r="LB40" s="9">
        <f t="shared" si="175"/>
        <v>8.9790600000000005</v>
      </c>
      <c r="LC40" s="9">
        <f t="shared" si="176"/>
        <v>2199.8697000000002</v>
      </c>
      <c r="LD40" s="9">
        <f t="shared" si="177"/>
        <v>3.4017000000000004</v>
      </c>
      <c r="LE40" s="9">
        <f t="shared" si="178"/>
        <v>833.41650000000004</v>
      </c>
      <c r="LF40" s="9">
        <f t="shared" si="179"/>
        <v>43.398789999999998</v>
      </c>
      <c r="LG40" s="9">
        <f t="shared" si="180"/>
        <v>10632.70355</v>
      </c>
      <c r="LH40" s="9">
        <f t="shared" si="181"/>
        <v>46.800489999999996</v>
      </c>
      <c r="LI40" s="9">
        <f t="shared" si="319"/>
        <v>11466.12005</v>
      </c>
      <c r="LJ40" s="9">
        <f t="shared" si="182"/>
        <v>3.2844000000000007</v>
      </c>
      <c r="LK40" s="9">
        <f t="shared" si="183"/>
        <v>804.67800000000011</v>
      </c>
      <c r="LL40" s="9">
        <f t="shared" si="184"/>
        <v>4.9266000000000005</v>
      </c>
      <c r="LM40" s="9">
        <f t="shared" si="185"/>
        <v>1207.0170000000001</v>
      </c>
      <c r="LN40" s="9">
        <f t="shared" si="186"/>
        <v>0.46920000000000006</v>
      </c>
      <c r="LO40" s="9">
        <f t="shared" si="187"/>
        <v>114.95400000000002</v>
      </c>
      <c r="LP40" s="9">
        <f t="shared" si="188"/>
        <v>41.902279999999998</v>
      </c>
      <c r="LQ40" s="9">
        <f t="shared" si="189"/>
        <v>10266.0586</v>
      </c>
      <c r="LR40" s="9">
        <f t="shared" si="190"/>
        <v>62.85342</v>
      </c>
      <c r="LS40" s="9">
        <f t="shared" si="191"/>
        <v>15399.0879</v>
      </c>
      <c r="LT40" s="9">
        <f t="shared" si="192"/>
        <v>5.98604</v>
      </c>
      <c r="LU40" s="9">
        <f t="shared" si="193"/>
        <v>1466.5798</v>
      </c>
      <c r="LV40" s="9">
        <f t="shared" si="194"/>
        <v>8.680200000000001</v>
      </c>
      <c r="LW40" s="9">
        <f t="shared" si="195"/>
        <v>2126.6490000000003</v>
      </c>
      <c r="LX40" s="9">
        <f t="shared" si="196"/>
        <v>110.74174000000001</v>
      </c>
      <c r="LY40" s="9">
        <f t="shared" si="197"/>
        <v>27131.726300000002</v>
      </c>
      <c r="LZ40" s="9">
        <f t="shared" si="198"/>
        <v>119.42193999999999</v>
      </c>
      <c r="MA40" s="9">
        <f t="shared" si="199"/>
        <v>29258.3753</v>
      </c>
      <c r="MB40" s="9">
        <f t="shared" si="200"/>
        <v>7.0380000000000011</v>
      </c>
      <c r="MC40" s="9">
        <f t="shared" si="201"/>
        <v>1724.3100000000002</v>
      </c>
      <c r="MD40" s="9">
        <f t="shared" si="202"/>
        <v>8.5629000000000008</v>
      </c>
      <c r="ME40" s="9">
        <f t="shared" si="203"/>
        <v>2097.9105000000004</v>
      </c>
      <c r="MF40" s="9">
        <f t="shared" si="204"/>
        <v>2.8152000000000004</v>
      </c>
      <c r="MG40" s="9">
        <f t="shared" si="205"/>
        <v>689.72400000000005</v>
      </c>
      <c r="MH40" s="9">
        <f t="shared" si="206"/>
        <v>89.790599999999998</v>
      </c>
      <c r="MI40" s="9">
        <f t="shared" si="207"/>
        <v>21998.697</v>
      </c>
      <c r="MJ40" s="9">
        <f t="shared" si="208"/>
        <v>109.24523000000001</v>
      </c>
      <c r="MK40" s="9">
        <f t="shared" si="209"/>
        <v>26765.08135</v>
      </c>
      <c r="ML40" s="9">
        <f t="shared" si="210"/>
        <v>35.916240000000002</v>
      </c>
      <c r="MM40" s="9">
        <f t="shared" si="211"/>
        <v>8799.4788000000008</v>
      </c>
      <c r="MN40" s="9">
        <f t="shared" si="212"/>
        <v>18.298800000000004</v>
      </c>
      <c r="MO40" s="9">
        <f t="shared" si="213"/>
        <v>4483.206000000001</v>
      </c>
      <c r="MP40" s="9">
        <f t="shared" si="214"/>
        <v>233.45555999999999</v>
      </c>
      <c r="MQ40" s="9">
        <f t="shared" si="215"/>
        <v>57196.612199999996</v>
      </c>
      <c r="MR40" s="9">
        <f t="shared" si="216"/>
        <v>251.75435999999999</v>
      </c>
      <c r="MS40" s="9">
        <f t="shared" si="320"/>
        <v>61679.818199999994</v>
      </c>
      <c r="MT40" s="9">
        <f t="shared" si="217"/>
        <v>5.0439000000000007</v>
      </c>
      <c r="MU40" s="9">
        <f t="shared" si="218"/>
        <v>1235.7555000000002</v>
      </c>
      <c r="MV40" s="9">
        <f t="shared" si="219"/>
        <v>4.6920000000000002</v>
      </c>
      <c r="MW40" s="9">
        <f t="shared" si="220"/>
        <v>1149.54</v>
      </c>
      <c r="MX40" s="9">
        <f t="shared" si="221"/>
        <v>1.7595000000000003</v>
      </c>
      <c r="MY40" s="9">
        <f t="shared" si="222"/>
        <v>431.07750000000004</v>
      </c>
      <c r="MZ40" s="9">
        <f t="shared" si="223"/>
        <v>64.349930000000001</v>
      </c>
      <c r="NA40" s="9">
        <f t="shared" si="224"/>
        <v>15765.73285</v>
      </c>
      <c r="NB40" s="9">
        <f t="shared" si="225"/>
        <v>59.860399999999998</v>
      </c>
      <c r="NC40" s="9">
        <f t="shared" si="226"/>
        <v>14665.797999999999</v>
      </c>
      <c r="ND40" s="9">
        <f t="shared" si="227"/>
        <v>22.447649999999999</v>
      </c>
      <c r="NE40" s="9">
        <f t="shared" si="228"/>
        <v>5499.67425</v>
      </c>
      <c r="NF40" s="9">
        <f t="shared" si="229"/>
        <v>11.260800000000001</v>
      </c>
      <c r="NG40" s="9">
        <f t="shared" si="230"/>
        <v>2758.8960000000002</v>
      </c>
      <c r="NH40" s="9">
        <f t="shared" si="231"/>
        <v>143.66496000000001</v>
      </c>
      <c r="NI40" s="9">
        <f t="shared" si="232"/>
        <v>35197.915200000003</v>
      </c>
      <c r="NJ40" s="9">
        <f t="shared" si="233"/>
        <v>154.92576</v>
      </c>
      <c r="NK40" s="9">
        <f t="shared" si="234"/>
        <v>37956.811199999996</v>
      </c>
      <c r="NL40" s="9">
        <f t="shared" si="235"/>
        <v>5.1612000000000009</v>
      </c>
      <c r="NM40" s="9">
        <f t="shared" si="236"/>
        <v>1264.4940000000001</v>
      </c>
      <c r="NN40" s="9">
        <f t="shared" si="237"/>
        <v>5.6304000000000007</v>
      </c>
      <c r="NO40" s="9">
        <f t="shared" si="238"/>
        <v>1379.4480000000001</v>
      </c>
      <c r="NP40" s="9">
        <f t="shared" si="239"/>
        <v>2.5806000000000004</v>
      </c>
      <c r="NQ40" s="9">
        <f t="shared" si="240"/>
        <v>632.24700000000007</v>
      </c>
      <c r="NR40" s="9">
        <f t="shared" si="241"/>
        <v>65.846440000000001</v>
      </c>
      <c r="NS40" s="9">
        <f t="shared" si="242"/>
        <v>16132.3778</v>
      </c>
      <c r="NT40" s="9">
        <f t="shared" si="243"/>
        <v>71.832480000000004</v>
      </c>
      <c r="NU40" s="9">
        <f t="shared" si="244"/>
        <v>17598.957600000002</v>
      </c>
      <c r="NV40" s="9">
        <f t="shared" si="245"/>
        <v>32.923220000000001</v>
      </c>
      <c r="NW40" s="9">
        <f t="shared" si="246"/>
        <v>8066.1889000000001</v>
      </c>
      <c r="NX40" s="9">
        <f t="shared" si="247"/>
        <v>13.137600000000003</v>
      </c>
      <c r="NY40" s="9">
        <f t="shared" si="248"/>
        <v>3218.7120000000004</v>
      </c>
      <c r="NZ40" s="9">
        <f t="shared" si="249"/>
        <v>167.60911999999999</v>
      </c>
      <c r="OA40" s="9">
        <f t="shared" si="250"/>
        <v>41064.234400000001</v>
      </c>
      <c r="OB40" s="9">
        <f t="shared" si="251"/>
        <v>180.74671999999998</v>
      </c>
      <c r="OC40" s="9">
        <f t="shared" si="321"/>
        <v>44282.946400000001</v>
      </c>
      <c r="OD40" s="9">
        <f t="shared" si="252"/>
        <v>1.6422000000000003</v>
      </c>
      <c r="OE40" s="9">
        <f t="shared" si="253"/>
        <v>402.33900000000006</v>
      </c>
      <c r="OF40" s="9">
        <f t="shared" si="254"/>
        <v>1.4076000000000002</v>
      </c>
      <c r="OG40" s="9">
        <f t="shared" si="255"/>
        <v>344.86200000000002</v>
      </c>
      <c r="OH40" s="9">
        <f t="shared" si="256"/>
        <v>0.70380000000000009</v>
      </c>
      <c r="OI40" s="9">
        <f t="shared" si="257"/>
        <v>172.43100000000001</v>
      </c>
      <c r="OJ40" s="9">
        <f t="shared" si="258"/>
        <v>20.951139999999999</v>
      </c>
      <c r="OK40" s="9">
        <f t="shared" si="259"/>
        <v>5133.0293000000001</v>
      </c>
      <c r="OL40" s="9">
        <f t="shared" si="260"/>
        <v>17.958120000000001</v>
      </c>
      <c r="OM40" s="9">
        <f t="shared" si="261"/>
        <v>4399.7394000000004</v>
      </c>
      <c r="ON40" s="9">
        <f t="shared" si="262"/>
        <v>8.9790600000000005</v>
      </c>
      <c r="OO40" s="9">
        <f t="shared" si="263"/>
        <v>2199.8697000000002</v>
      </c>
      <c r="OP40" s="9">
        <f t="shared" si="264"/>
        <v>3.7536000000000005</v>
      </c>
      <c r="OQ40" s="9">
        <f t="shared" si="265"/>
        <v>919.63200000000018</v>
      </c>
      <c r="OR40" s="9">
        <f t="shared" si="266"/>
        <v>47.88832</v>
      </c>
      <c r="OS40" s="9">
        <f t="shared" si="267"/>
        <v>11732.6384</v>
      </c>
      <c r="OT40" s="9">
        <f t="shared" si="322"/>
        <v>51.641919999999999</v>
      </c>
      <c r="OU40" s="9">
        <f t="shared" si="268"/>
        <v>12652.270399999999</v>
      </c>
      <c r="OV40" s="9">
        <f t="shared" si="269"/>
        <v>5.3958000000000004</v>
      </c>
      <c r="OW40" s="9">
        <f t="shared" si="270"/>
        <v>1321.971</v>
      </c>
      <c r="OX40" s="9">
        <f t="shared" si="271"/>
        <v>3.2844000000000007</v>
      </c>
      <c r="OY40" s="9">
        <f t="shared" si="272"/>
        <v>804.67800000000011</v>
      </c>
      <c r="OZ40" s="9">
        <f t="shared" si="273"/>
        <v>4.2228000000000003</v>
      </c>
      <c r="PA40" s="9">
        <f t="shared" si="274"/>
        <v>1034.586</v>
      </c>
      <c r="PB40" s="9">
        <f t="shared" si="275"/>
        <v>68.839460000000003</v>
      </c>
      <c r="PC40" s="9">
        <f t="shared" si="276"/>
        <v>16865.667700000002</v>
      </c>
      <c r="PD40" s="9">
        <f t="shared" si="277"/>
        <v>41.902279999999998</v>
      </c>
      <c r="PE40" s="9">
        <f t="shared" si="278"/>
        <v>10266.0586</v>
      </c>
      <c r="PF40" s="9">
        <f t="shared" si="279"/>
        <v>53.874360000000003</v>
      </c>
      <c r="PG40" s="9">
        <f t="shared" si="280"/>
        <v>13199.218200000001</v>
      </c>
      <c r="PH40" s="9">
        <f t="shared" si="281"/>
        <v>12.785700000000002</v>
      </c>
      <c r="PI40" s="9">
        <f t="shared" si="282"/>
        <v>3132.4965000000007</v>
      </c>
      <c r="PJ40" s="9">
        <f t="shared" si="283"/>
        <v>163.11958999999999</v>
      </c>
      <c r="PK40" s="9">
        <f t="shared" si="284"/>
        <v>39964.299549999996</v>
      </c>
      <c r="PL40" s="9">
        <f t="shared" si="285"/>
        <v>175.90529000000001</v>
      </c>
      <c r="PM40" s="9">
        <f t="shared" si="323"/>
        <v>43096.796049999997</v>
      </c>
      <c r="PN40" s="9">
        <f t="shared" si="286"/>
        <v>1.5249000000000001</v>
      </c>
      <c r="PO40" s="9">
        <f t="shared" si="287"/>
        <v>373.60050000000001</v>
      </c>
      <c r="PP40" s="9">
        <f t="shared" si="288"/>
        <v>1.5249000000000001</v>
      </c>
      <c r="PQ40" s="9">
        <f t="shared" si="289"/>
        <v>373.60050000000001</v>
      </c>
      <c r="PR40" s="9">
        <f t="shared" si="290"/>
        <v>0.70380000000000009</v>
      </c>
      <c r="PS40" s="9">
        <f t="shared" si="291"/>
        <v>172.43100000000001</v>
      </c>
      <c r="PT40" s="9">
        <f t="shared" si="292"/>
        <v>19.454630000000002</v>
      </c>
      <c r="PU40" s="9">
        <f t="shared" si="293"/>
        <v>4766.3843500000003</v>
      </c>
      <c r="PV40" s="9">
        <f t="shared" si="294"/>
        <v>19.454630000000002</v>
      </c>
      <c r="PW40" s="9">
        <f t="shared" si="295"/>
        <v>4766.3843500000003</v>
      </c>
      <c r="PX40" s="9">
        <f t="shared" si="296"/>
        <v>8.9790600000000005</v>
      </c>
      <c r="PY40" s="9">
        <f t="shared" si="297"/>
        <v>2199.8697000000002</v>
      </c>
      <c r="PZ40" s="9">
        <f t="shared" si="298"/>
        <v>3.7536000000000005</v>
      </c>
      <c r="QA40" s="9">
        <f t="shared" si="299"/>
        <v>919.63200000000018</v>
      </c>
      <c r="QB40" s="9">
        <f t="shared" si="300"/>
        <v>47.88832</v>
      </c>
      <c r="QC40" s="9">
        <f t="shared" si="301"/>
        <v>11732.6384</v>
      </c>
      <c r="QD40" s="9">
        <f t="shared" si="302"/>
        <v>51.641919999999999</v>
      </c>
      <c r="QE40" s="9">
        <f t="shared" si="324"/>
        <v>12652.270399999999</v>
      </c>
      <c r="QF40" s="9">
        <f t="shared" si="303"/>
        <v>8.3283000000000005</v>
      </c>
      <c r="QG40" s="9">
        <f t="shared" si="304"/>
        <v>2040.4335000000001</v>
      </c>
      <c r="QH40" s="9">
        <f t="shared" si="305"/>
        <v>106.25221000000001</v>
      </c>
      <c r="QI40" s="9">
        <f t="shared" si="306"/>
        <v>26031.791450000001</v>
      </c>
      <c r="QJ40" s="9">
        <f t="shared" si="307"/>
        <v>114.58051</v>
      </c>
      <c r="QK40" s="9">
        <f t="shared" si="308"/>
        <v>28072.22495</v>
      </c>
      <c r="QL40" s="24">
        <f t="shared" si="309"/>
        <v>2014.0348799999997</v>
      </c>
      <c r="QM40" s="24">
        <f t="shared" si="310"/>
        <v>468529.38824999996</v>
      </c>
    </row>
    <row r="41" spans="1:455" s="5" customFormat="1" ht="18.75" customHeight="1" x14ac:dyDescent="0.25">
      <c r="A41" s="8" t="s">
        <v>19</v>
      </c>
      <c r="B41" s="3" t="s">
        <v>7</v>
      </c>
      <c r="C41" s="9">
        <v>60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>
        <v>180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>
        <v>180</v>
      </c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>
        <f t="shared" si="0"/>
        <v>0</v>
      </c>
      <c r="DZ41" s="9">
        <f t="shared" si="1"/>
        <v>0</v>
      </c>
      <c r="EA41" s="9">
        <f t="shared" si="311"/>
        <v>0</v>
      </c>
      <c r="EB41" s="9">
        <f t="shared" si="2"/>
        <v>0</v>
      </c>
      <c r="EC41" s="9">
        <f t="shared" si="3"/>
        <v>0.36</v>
      </c>
      <c r="ED41" s="9">
        <f t="shared" si="4"/>
        <v>21.599999999999998</v>
      </c>
      <c r="EE41" s="9">
        <f t="shared" si="312"/>
        <v>6.12</v>
      </c>
      <c r="EF41" s="9">
        <f t="shared" si="5"/>
        <v>367.2</v>
      </c>
      <c r="EG41" s="9">
        <f t="shared" si="313"/>
        <v>0.36</v>
      </c>
      <c r="EH41" s="9">
        <f t="shared" si="314"/>
        <v>21.599999999999998</v>
      </c>
      <c r="EI41" s="8" t="s">
        <v>19</v>
      </c>
      <c r="EJ41" s="9">
        <f t="shared" si="6"/>
        <v>6.12</v>
      </c>
      <c r="EK41" s="9">
        <f t="shared" si="7"/>
        <v>367.2</v>
      </c>
      <c r="EL41" s="9">
        <f t="shared" si="315"/>
        <v>0</v>
      </c>
      <c r="EM41" s="9">
        <f t="shared" si="316"/>
        <v>0</v>
      </c>
      <c r="EN41" s="9">
        <f t="shared" si="317"/>
        <v>0</v>
      </c>
      <c r="EO41" s="9">
        <f t="shared" si="8"/>
        <v>0</v>
      </c>
      <c r="EP41" s="9">
        <f t="shared" si="318"/>
        <v>0</v>
      </c>
      <c r="EQ41" s="9">
        <f t="shared" si="9"/>
        <v>0</v>
      </c>
      <c r="ER41" s="9">
        <f t="shared" si="10"/>
        <v>220.32</v>
      </c>
      <c r="ES41" s="9">
        <f t="shared" si="11"/>
        <v>13219.199999999999</v>
      </c>
      <c r="ET41" s="9">
        <f t="shared" si="12"/>
        <v>293.76</v>
      </c>
      <c r="EU41" s="9">
        <f t="shared" si="13"/>
        <v>17625.599999999999</v>
      </c>
      <c r="EV41" s="9">
        <f t="shared" si="14"/>
        <v>122.4</v>
      </c>
      <c r="EW41" s="9">
        <f t="shared" si="15"/>
        <v>7344</v>
      </c>
      <c r="EX41" s="9">
        <f t="shared" si="16"/>
        <v>0</v>
      </c>
      <c r="EY41" s="9">
        <f t="shared" si="17"/>
        <v>0</v>
      </c>
      <c r="EZ41" s="9">
        <f t="shared" si="18"/>
        <v>636.48</v>
      </c>
      <c r="FA41" s="9">
        <f t="shared" si="19"/>
        <v>38188.800000000003</v>
      </c>
      <c r="FB41" s="9">
        <f t="shared" si="20"/>
        <v>636.48</v>
      </c>
      <c r="FC41" s="9">
        <f t="shared" si="21"/>
        <v>38188.800000000003</v>
      </c>
      <c r="FD41" s="9">
        <f t="shared" si="22"/>
        <v>0</v>
      </c>
      <c r="FE41" s="9">
        <f t="shared" si="23"/>
        <v>0</v>
      </c>
      <c r="FF41" s="9">
        <f t="shared" si="24"/>
        <v>0</v>
      </c>
      <c r="FG41" s="9">
        <f t="shared" si="25"/>
        <v>0</v>
      </c>
      <c r="FH41" s="9">
        <f t="shared" si="26"/>
        <v>0</v>
      </c>
      <c r="FI41" s="9">
        <f t="shared" si="27"/>
        <v>0</v>
      </c>
      <c r="FJ41" s="9">
        <f t="shared" si="28"/>
        <v>24.48</v>
      </c>
      <c r="FK41" s="9">
        <f t="shared" si="29"/>
        <v>1468.8</v>
      </c>
      <c r="FL41" s="9">
        <f t="shared" si="30"/>
        <v>36.72</v>
      </c>
      <c r="FM41" s="9">
        <f t="shared" si="31"/>
        <v>2203.1999999999998</v>
      </c>
      <c r="FN41" s="9">
        <f t="shared" si="32"/>
        <v>48.96</v>
      </c>
      <c r="FO41" s="9">
        <f t="shared" si="33"/>
        <v>2937.6</v>
      </c>
      <c r="FP41" s="9">
        <f t="shared" si="34"/>
        <v>0</v>
      </c>
      <c r="FQ41" s="9">
        <f t="shared" si="35"/>
        <v>0</v>
      </c>
      <c r="FR41" s="9">
        <f t="shared" si="36"/>
        <v>91.8</v>
      </c>
      <c r="FS41" s="9">
        <f t="shared" si="37"/>
        <v>5508</v>
      </c>
      <c r="FT41" s="9">
        <f t="shared" si="38"/>
        <v>91.8</v>
      </c>
      <c r="FU41" s="9">
        <f t="shared" si="39"/>
        <v>5508</v>
      </c>
      <c r="FV41" s="9">
        <f t="shared" si="40"/>
        <v>0</v>
      </c>
      <c r="FW41" s="9">
        <f t="shared" si="41"/>
        <v>0</v>
      </c>
      <c r="FX41" s="9">
        <f t="shared" si="42"/>
        <v>0</v>
      </c>
      <c r="FY41" s="9">
        <f t="shared" si="43"/>
        <v>0</v>
      </c>
      <c r="FZ41" s="9">
        <f t="shared" si="44"/>
        <v>0</v>
      </c>
      <c r="GA41" s="9">
        <f t="shared" si="45"/>
        <v>0</v>
      </c>
      <c r="GB41" s="9">
        <f t="shared" si="46"/>
        <v>97.92</v>
      </c>
      <c r="GC41" s="9">
        <f t="shared" si="47"/>
        <v>5875.2</v>
      </c>
      <c r="GD41" s="9">
        <f t="shared" si="48"/>
        <v>97.92</v>
      </c>
      <c r="GE41" s="9">
        <f t="shared" si="49"/>
        <v>5875.2</v>
      </c>
      <c r="GF41" s="9">
        <f t="shared" si="50"/>
        <v>48.96</v>
      </c>
      <c r="GG41" s="9">
        <f t="shared" si="51"/>
        <v>2937.6</v>
      </c>
      <c r="GH41" s="9">
        <f t="shared" si="52"/>
        <v>0</v>
      </c>
      <c r="GI41" s="9">
        <f t="shared" si="53"/>
        <v>0</v>
      </c>
      <c r="GJ41" s="130">
        <f t="shared" si="54"/>
        <v>244.8</v>
      </c>
      <c r="GK41" s="130">
        <f t="shared" si="55"/>
        <v>14688</v>
      </c>
      <c r="GL41" s="9">
        <f t="shared" si="56"/>
        <v>244.8</v>
      </c>
      <c r="GM41" s="9">
        <f t="shared" si="57"/>
        <v>14688</v>
      </c>
      <c r="GN41" s="9">
        <f t="shared" si="58"/>
        <v>0</v>
      </c>
      <c r="GO41" s="9">
        <f t="shared" si="59"/>
        <v>0</v>
      </c>
      <c r="GP41" s="9">
        <f t="shared" si="60"/>
        <v>0</v>
      </c>
      <c r="GQ41" s="9">
        <f t="shared" si="61"/>
        <v>0</v>
      </c>
      <c r="GR41" s="9">
        <f t="shared" si="62"/>
        <v>0</v>
      </c>
      <c r="GS41" s="9">
        <f t="shared" si="63"/>
        <v>0</v>
      </c>
      <c r="GT41" s="9">
        <f t="shared" si="64"/>
        <v>79.56</v>
      </c>
      <c r="GU41" s="9">
        <f t="shared" si="65"/>
        <v>4773.6000000000004</v>
      </c>
      <c r="GV41" s="9">
        <f t="shared" si="66"/>
        <v>97.92</v>
      </c>
      <c r="GW41" s="9">
        <f t="shared" si="67"/>
        <v>5875.2</v>
      </c>
      <c r="GX41" s="9">
        <f t="shared" si="68"/>
        <v>42.84</v>
      </c>
      <c r="GY41" s="9">
        <f t="shared" si="69"/>
        <v>2570.4</v>
      </c>
      <c r="GZ41" s="9">
        <f t="shared" si="70"/>
        <v>0</v>
      </c>
      <c r="HA41" s="9">
        <f t="shared" si="71"/>
        <v>0</v>
      </c>
      <c r="HB41" s="9">
        <f t="shared" si="72"/>
        <v>214.20000000000002</v>
      </c>
      <c r="HC41" s="9">
        <f t="shared" si="73"/>
        <v>12852.000000000002</v>
      </c>
      <c r="HD41" s="9">
        <f t="shared" si="74"/>
        <v>214.20000000000002</v>
      </c>
      <c r="HE41" s="9">
        <f t="shared" si="75"/>
        <v>12852.000000000002</v>
      </c>
      <c r="HF41" s="9">
        <f t="shared" si="76"/>
        <v>0</v>
      </c>
      <c r="HG41" s="9">
        <f t="shared" si="77"/>
        <v>0</v>
      </c>
      <c r="HH41" s="9">
        <f t="shared" si="78"/>
        <v>0</v>
      </c>
      <c r="HI41" s="9">
        <f t="shared" si="79"/>
        <v>0</v>
      </c>
      <c r="HJ41" s="9">
        <f t="shared" si="80"/>
        <v>0</v>
      </c>
      <c r="HK41" s="9">
        <f t="shared" si="81"/>
        <v>0</v>
      </c>
      <c r="HL41" s="9">
        <f t="shared" si="82"/>
        <v>330.48</v>
      </c>
      <c r="HM41" s="9">
        <f t="shared" si="83"/>
        <v>19828.800000000003</v>
      </c>
      <c r="HN41" s="9">
        <f t="shared" si="84"/>
        <v>195.84</v>
      </c>
      <c r="HO41" s="9">
        <f t="shared" si="85"/>
        <v>11750.4</v>
      </c>
      <c r="HP41" s="9">
        <f t="shared" si="326"/>
        <v>140.76</v>
      </c>
      <c r="HQ41" s="9">
        <f t="shared" si="87"/>
        <v>8445.5999999999985</v>
      </c>
      <c r="HR41" s="9">
        <f t="shared" si="88"/>
        <v>0</v>
      </c>
      <c r="HS41" s="9">
        <f t="shared" si="89"/>
        <v>0</v>
      </c>
      <c r="HT41" s="9">
        <f t="shared" si="90"/>
        <v>660.96</v>
      </c>
      <c r="HU41" s="9">
        <f t="shared" si="91"/>
        <v>39657.600000000006</v>
      </c>
      <c r="HV41" s="9">
        <f t="shared" si="92"/>
        <v>660.96</v>
      </c>
      <c r="HW41" s="9">
        <f t="shared" si="93"/>
        <v>39657.600000000006</v>
      </c>
      <c r="HX41" s="9">
        <f t="shared" si="325"/>
        <v>0</v>
      </c>
      <c r="HY41" s="9">
        <f t="shared" si="94"/>
        <v>0</v>
      </c>
      <c r="HZ41" s="9">
        <f t="shared" si="95"/>
        <v>0</v>
      </c>
      <c r="IA41" s="9">
        <f t="shared" si="96"/>
        <v>0</v>
      </c>
      <c r="IB41" s="9">
        <f t="shared" si="97"/>
        <v>0</v>
      </c>
      <c r="IC41" s="9">
        <f t="shared" si="98"/>
        <v>0</v>
      </c>
      <c r="ID41" s="9">
        <f t="shared" si="99"/>
        <v>67.320000000000007</v>
      </c>
      <c r="IE41" s="9">
        <f t="shared" si="100"/>
        <v>4039.2000000000003</v>
      </c>
      <c r="IF41" s="9">
        <f t="shared" si="101"/>
        <v>55.08</v>
      </c>
      <c r="IG41" s="9">
        <f t="shared" si="102"/>
        <v>3304.7999999999997</v>
      </c>
      <c r="IH41" s="9">
        <f t="shared" si="103"/>
        <v>48.96</v>
      </c>
      <c r="II41" s="9">
        <f t="shared" si="104"/>
        <v>2937.6</v>
      </c>
      <c r="IJ41" s="9">
        <f t="shared" si="105"/>
        <v>0</v>
      </c>
      <c r="IK41" s="9">
        <f t="shared" si="106"/>
        <v>0</v>
      </c>
      <c r="IL41" s="9">
        <f t="shared" si="107"/>
        <v>165.24</v>
      </c>
      <c r="IM41" s="9">
        <f t="shared" si="108"/>
        <v>9914.4000000000015</v>
      </c>
      <c r="IN41" s="9">
        <f t="shared" si="109"/>
        <v>165.24</v>
      </c>
      <c r="IO41" s="9">
        <f t="shared" si="110"/>
        <v>9914.4000000000015</v>
      </c>
      <c r="IP41" s="9">
        <f t="shared" si="111"/>
        <v>0</v>
      </c>
      <c r="IQ41" s="9">
        <f t="shared" si="112"/>
        <v>0</v>
      </c>
      <c r="IR41" s="9">
        <f t="shared" si="113"/>
        <v>0</v>
      </c>
      <c r="IS41" s="9">
        <f t="shared" si="114"/>
        <v>0</v>
      </c>
      <c r="IT41" s="9">
        <f t="shared" si="115"/>
        <v>0</v>
      </c>
      <c r="IU41" s="9">
        <f t="shared" si="116"/>
        <v>0</v>
      </c>
      <c r="IV41" s="9">
        <f t="shared" si="117"/>
        <v>165.24</v>
      </c>
      <c r="IW41" s="9">
        <f t="shared" si="118"/>
        <v>9914.4000000000015</v>
      </c>
      <c r="IX41" s="9">
        <f t="shared" si="119"/>
        <v>134.64000000000001</v>
      </c>
      <c r="IY41" s="9">
        <f t="shared" si="120"/>
        <v>8078.4000000000005</v>
      </c>
      <c r="IZ41" s="9">
        <f t="shared" si="121"/>
        <v>91.8</v>
      </c>
      <c r="JA41" s="9">
        <f t="shared" si="122"/>
        <v>5508</v>
      </c>
      <c r="JB41" s="9">
        <f t="shared" si="123"/>
        <v>0</v>
      </c>
      <c r="JC41" s="9">
        <f t="shared" si="124"/>
        <v>0</v>
      </c>
      <c r="JD41" s="9">
        <f t="shared" si="125"/>
        <v>385.56</v>
      </c>
      <c r="JE41" s="9">
        <f t="shared" si="126"/>
        <v>23133.599999999999</v>
      </c>
      <c r="JF41" s="9">
        <f t="shared" si="127"/>
        <v>385.56</v>
      </c>
      <c r="JG41" s="9">
        <f t="shared" si="128"/>
        <v>23133.599999999999</v>
      </c>
      <c r="JH41" s="9">
        <f t="shared" si="129"/>
        <v>0</v>
      </c>
      <c r="JI41" s="9">
        <f t="shared" si="130"/>
        <v>0</v>
      </c>
      <c r="JJ41" s="9">
        <f t="shared" si="131"/>
        <v>0</v>
      </c>
      <c r="JK41" s="9">
        <f t="shared" si="132"/>
        <v>0</v>
      </c>
      <c r="JL41" s="9">
        <f t="shared" si="133"/>
        <v>0</v>
      </c>
      <c r="JM41" s="9">
        <f t="shared" si="134"/>
        <v>0</v>
      </c>
      <c r="JN41" s="9">
        <f t="shared" si="135"/>
        <v>0</v>
      </c>
      <c r="JO41" s="9">
        <f t="shared" si="136"/>
        <v>0</v>
      </c>
      <c r="JP41" s="9">
        <f t="shared" si="137"/>
        <v>146.88</v>
      </c>
      <c r="JQ41" s="9">
        <f t="shared" si="138"/>
        <v>8812.7999999999993</v>
      </c>
      <c r="JR41" s="9">
        <f t="shared" si="139"/>
        <v>48.96</v>
      </c>
      <c r="JS41" s="9">
        <f t="shared" si="140"/>
        <v>2937.6</v>
      </c>
      <c r="JT41" s="9">
        <f t="shared" si="141"/>
        <v>0</v>
      </c>
      <c r="JU41" s="9">
        <f t="shared" si="142"/>
        <v>0</v>
      </c>
      <c r="JV41" s="9">
        <f t="shared" si="143"/>
        <v>342.72</v>
      </c>
      <c r="JW41" s="9">
        <f t="shared" si="144"/>
        <v>20563.2</v>
      </c>
      <c r="JX41" s="9">
        <f t="shared" si="145"/>
        <v>342.72</v>
      </c>
      <c r="JY41" s="9">
        <f t="shared" si="146"/>
        <v>20563.2</v>
      </c>
      <c r="JZ41" s="9">
        <f t="shared" si="147"/>
        <v>0</v>
      </c>
      <c r="KA41" s="9">
        <f t="shared" si="148"/>
        <v>0</v>
      </c>
      <c r="KB41" s="9">
        <f t="shared" si="149"/>
        <v>0</v>
      </c>
      <c r="KC41" s="9">
        <f t="shared" si="150"/>
        <v>0</v>
      </c>
      <c r="KD41" s="9">
        <f t="shared" si="151"/>
        <v>0</v>
      </c>
      <c r="KE41" s="9">
        <f t="shared" si="152"/>
        <v>0</v>
      </c>
      <c r="KF41" s="9">
        <f t="shared" si="153"/>
        <v>79.56</v>
      </c>
      <c r="KG41" s="9">
        <f t="shared" si="154"/>
        <v>4773.6000000000004</v>
      </c>
      <c r="KH41" s="9">
        <f t="shared" si="155"/>
        <v>48.96</v>
      </c>
      <c r="KI41" s="9">
        <f t="shared" si="156"/>
        <v>2937.6</v>
      </c>
      <c r="KJ41" s="9">
        <f t="shared" si="157"/>
        <v>30.6</v>
      </c>
      <c r="KK41" s="9">
        <f t="shared" si="158"/>
        <v>1836</v>
      </c>
      <c r="KL41" s="9">
        <f t="shared" si="159"/>
        <v>0</v>
      </c>
      <c r="KM41" s="9">
        <f t="shared" si="160"/>
        <v>0</v>
      </c>
      <c r="KN41" s="9">
        <f t="shared" si="161"/>
        <v>159.12</v>
      </c>
      <c r="KO41" s="9">
        <f t="shared" si="162"/>
        <v>9547.2000000000007</v>
      </c>
      <c r="KP41" s="9">
        <f t="shared" si="163"/>
        <v>159.12</v>
      </c>
      <c r="KQ41" s="9">
        <f t="shared" si="164"/>
        <v>9547.2000000000007</v>
      </c>
      <c r="KR41" s="9">
        <f t="shared" si="165"/>
        <v>0</v>
      </c>
      <c r="KS41" s="9">
        <f t="shared" si="166"/>
        <v>0</v>
      </c>
      <c r="KT41" s="9">
        <f t="shared" si="167"/>
        <v>0</v>
      </c>
      <c r="KU41" s="9">
        <f t="shared" si="168"/>
        <v>0</v>
      </c>
      <c r="KV41" s="9">
        <f t="shared" si="169"/>
        <v>0</v>
      </c>
      <c r="KW41" s="9">
        <f t="shared" si="170"/>
        <v>0</v>
      </c>
      <c r="KX41" s="9">
        <f t="shared" si="171"/>
        <v>61.2</v>
      </c>
      <c r="KY41" s="9">
        <f t="shared" si="172"/>
        <v>3672</v>
      </c>
      <c r="KZ41" s="9">
        <f t="shared" si="173"/>
        <v>85.68</v>
      </c>
      <c r="LA41" s="9">
        <f t="shared" si="174"/>
        <v>5140.8</v>
      </c>
      <c r="LB41" s="9">
        <f t="shared" si="175"/>
        <v>36.72</v>
      </c>
      <c r="LC41" s="9">
        <f t="shared" si="176"/>
        <v>2203.1999999999998</v>
      </c>
      <c r="LD41" s="9">
        <f t="shared" si="177"/>
        <v>0</v>
      </c>
      <c r="LE41" s="9">
        <f t="shared" si="178"/>
        <v>0</v>
      </c>
      <c r="LF41" s="9">
        <f t="shared" si="179"/>
        <v>177.48</v>
      </c>
      <c r="LG41" s="9">
        <f t="shared" si="180"/>
        <v>10648.8</v>
      </c>
      <c r="LH41" s="9">
        <f t="shared" si="181"/>
        <v>177.48</v>
      </c>
      <c r="LI41" s="9">
        <f t="shared" si="319"/>
        <v>10648.8</v>
      </c>
      <c r="LJ41" s="9">
        <f t="shared" si="182"/>
        <v>0</v>
      </c>
      <c r="LK41" s="9">
        <f t="shared" si="183"/>
        <v>0</v>
      </c>
      <c r="LL41" s="9">
        <f t="shared" si="184"/>
        <v>0</v>
      </c>
      <c r="LM41" s="9">
        <f t="shared" si="185"/>
        <v>0</v>
      </c>
      <c r="LN41" s="9">
        <f t="shared" si="186"/>
        <v>0</v>
      </c>
      <c r="LO41" s="9">
        <f t="shared" si="187"/>
        <v>0</v>
      </c>
      <c r="LP41" s="9">
        <f t="shared" si="188"/>
        <v>171.36</v>
      </c>
      <c r="LQ41" s="9">
        <f t="shared" si="189"/>
        <v>10281.6</v>
      </c>
      <c r="LR41" s="9">
        <f t="shared" si="190"/>
        <v>257.04000000000002</v>
      </c>
      <c r="LS41" s="9">
        <f t="shared" si="191"/>
        <v>15422.400000000001</v>
      </c>
      <c r="LT41" s="9">
        <f t="shared" si="192"/>
        <v>24.48</v>
      </c>
      <c r="LU41" s="9">
        <f t="shared" si="193"/>
        <v>1468.8</v>
      </c>
      <c r="LV41" s="9">
        <f t="shared" si="194"/>
        <v>0</v>
      </c>
      <c r="LW41" s="9">
        <f t="shared" si="195"/>
        <v>0</v>
      </c>
      <c r="LX41" s="9">
        <f t="shared" si="196"/>
        <v>452.88</v>
      </c>
      <c r="LY41" s="9">
        <f t="shared" si="197"/>
        <v>27172.799999999999</v>
      </c>
      <c r="LZ41" s="9">
        <f t="shared" si="198"/>
        <v>452.88</v>
      </c>
      <c r="MA41" s="9">
        <f t="shared" si="199"/>
        <v>27172.799999999999</v>
      </c>
      <c r="MB41" s="9">
        <f t="shared" si="200"/>
        <v>0</v>
      </c>
      <c r="MC41" s="9">
        <f t="shared" si="201"/>
        <v>0</v>
      </c>
      <c r="MD41" s="9">
        <f t="shared" si="202"/>
        <v>0</v>
      </c>
      <c r="ME41" s="9">
        <f t="shared" si="203"/>
        <v>0</v>
      </c>
      <c r="MF41" s="9">
        <f t="shared" si="204"/>
        <v>0</v>
      </c>
      <c r="MG41" s="9">
        <f t="shared" si="205"/>
        <v>0</v>
      </c>
      <c r="MH41" s="9">
        <f t="shared" si="206"/>
        <v>367.2</v>
      </c>
      <c r="MI41" s="9">
        <f t="shared" si="207"/>
        <v>22032</v>
      </c>
      <c r="MJ41" s="9">
        <f t="shared" si="208"/>
        <v>446.76</v>
      </c>
      <c r="MK41" s="9">
        <f t="shared" si="209"/>
        <v>26805.599999999999</v>
      </c>
      <c r="ML41" s="9">
        <f t="shared" si="210"/>
        <v>146.88</v>
      </c>
      <c r="MM41" s="9">
        <f t="shared" si="211"/>
        <v>8812.7999999999993</v>
      </c>
      <c r="MN41" s="9">
        <f t="shared" si="212"/>
        <v>0</v>
      </c>
      <c r="MO41" s="9">
        <f t="shared" si="213"/>
        <v>0</v>
      </c>
      <c r="MP41" s="9">
        <f t="shared" si="214"/>
        <v>954.72</v>
      </c>
      <c r="MQ41" s="9">
        <f t="shared" si="215"/>
        <v>57283.200000000004</v>
      </c>
      <c r="MR41" s="9">
        <f t="shared" si="216"/>
        <v>954.72</v>
      </c>
      <c r="MS41" s="9">
        <f t="shared" si="320"/>
        <v>57283.200000000004</v>
      </c>
      <c r="MT41" s="9">
        <f t="shared" si="217"/>
        <v>0</v>
      </c>
      <c r="MU41" s="9">
        <f t="shared" si="218"/>
        <v>0</v>
      </c>
      <c r="MV41" s="9">
        <f t="shared" si="219"/>
        <v>0</v>
      </c>
      <c r="MW41" s="9">
        <f t="shared" si="220"/>
        <v>0</v>
      </c>
      <c r="MX41" s="9">
        <f t="shared" si="221"/>
        <v>0</v>
      </c>
      <c r="MY41" s="9">
        <f t="shared" si="222"/>
        <v>0</v>
      </c>
      <c r="MZ41" s="9">
        <f t="shared" si="223"/>
        <v>263.16000000000003</v>
      </c>
      <c r="NA41" s="9">
        <f t="shared" si="224"/>
        <v>15789.600000000002</v>
      </c>
      <c r="NB41" s="9">
        <f t="shared" si="225"/>
        <v>244.8</v>
      </c>
      <c r="NC41" s="9">
        <f t="shared" si="226"/>
        <v>14688</v>
      </c>
      <c r="ND41" s="9">
        <f t="shared" si="227"/>
        <v>91.8</v>
      </c>
      <c r="NE41" s="9">
        <f t="shared" si="228"/>
        <v>5508</v>
      </c>
      <c r="NF41" s="9">
        <f t="shared" si="229"/>
        <v>0</v>
      </c>
      <c r="NG41" s="9">
        <f t="shared" si="230"/>
        <v>0</v>
      </c>
      <c r="NH41" s="9">
        <f t="shared" si="231"/>
        <v>587.52</v>
      </c>
      <c r="NI41" s="9">
        <f t="shared" si="232"/>
        <v>35251.199999999997</v>
      </c>
      <c r="NJ41" s="9">
        <f t="shared" si="233"/>
        <v>587.52</v>
      </c>
      <c r="NK41" s="9">
        <f t="shared" si="234"/>
        <v>35251.199999999997</v>
      </c>
      <c r="NL41" s="9">
        <f t="shared" si="235"/>
        <v>0</v>
      </c>
      <c r="NM41" s="9">
        <f t="shared" si="236"/>
        <v>0</v>
      </c>
      <c r="NN41" s="9">
        <f t="shared" si="237"/>
        <v>0</v>
      </c>
      <c r="NO41" s="9">
        <f t="shared" si="238"/>
        <v>0</v>
      </c>
      <c r="NP41" s="9">
        <f t="shared" si="239"/>
        <v>0</v>
      </c>
      <c r="NQ41" s="9">
        <f t="shared" si="240"/>
        <v>0</v>
      </c>
      <c r="NR41" s="9">
        <f t="shared" si="241"/>
        <v>269.28000000000003</v>
      </c>
      <c r="NS41" s="9">
        <f t="shared" si="242"/>
        <v>16156.800000000001</v>
      </c>
      <c r="NT41" s="9">
        <f t="shared" si="243"/>
        <v>293.76</v>
      </c>
      <c r="NU41" s="9">
        <f t="shared" si="244"/>
        <v>17625.599999999999</v>
      </c>
      <c r="NV41" s="9">
        <f t="shared" si="245"/>
        <v>134.64000000000001</v>
      </c>
      <c r="NW41" s="9">
        <f t="shared" si="246"/>
        <v>8078.4000000000005</v>
      </c>
      <c r="NX41" s="9">
        <f t="shared" si="247"/>
        <v>0</v>
      </c>
      <c r="NY41" s="9">
        <f t="shared" si="248"/>
        <v>0</v>
      </c>
      <c r="NZ41" s="9">
        <f t="shared" si="249"/>
        <v>685.44</v>
      </c>
      <c r="OA41" s="9">
        <f t="shared" si="250"/>
        <v>41126.400000000001</v>
      </c>
      <c r="OB41" s="9">
        <f t="shared" si="251"/>
        <v>685.44</v>
      </c>
      <c r="OC41" s="9">
        <f t="shared" si="321"/>
        <v>41126.400000000001</v>
      </c>
      <c r="OD41" s="9">
        <f t="shared" si="252"/>
        <v>0</v>
      </c>
      <c r="OE41" s="9">
        <f t="shared" si="253"/>
        <v>0</v>
      </c>
      <c r="OF41" s="9">
        <f t="shared" si="254"/>
        <v>0</v>
      </c>
      <c r="OG41" s="9">
        <f t="shared" si="255"/>
        <v>0</v>
      </c>
      <c r="OH41" s="9">
        <f t="shared" si="256"/>
        <v>0</v>
      </c>
      <c r="OI41" s="9">
        <f t="shared" si="257"/>
        <v>0</v>
      </c>
      <c r="OJ41" s="9">
        <f t="shared" si="258"/>
        <v>85.68</v>
      </c>
      <c r="OK41" s="9">
        <f t="shared" si="259"/>
        <v>5140.8</v>
      </c>
      <c r="OL41" s="9">
        <f t="shared" si="260"/>
        <v>73.44</v>
      </c>
      <c r="OM41" s="9">
        <f t="shared" si="261"/>
        <v>4406.3999999999996</v>
      </c>
      <c r="ON41" s="9">
        <f t="shared" si="262"/>
        <v>36.72</v>
      </c>
      <c r="OO41" s="9">
        <f t="shared" si="263"/>
        <v>2203.1999999999998</v>
      </c>
      <c r="OP41" s="9">
        <f t="shared" si="264"/>
        <v>0</v>
      </c>
      <c r="OQ41" s="9">
        <f t="shared" si="265"/>
        <v>0</v>
      </c>
      <c r="OR41" s="9">
        <f t="shared" si="266"/>
        <v>195.84</v>
      </c>
      <c r="OS41" s="9">
        <f t="shared" si="267"/>
        <v>11750.4</v>
      </c>
      <c r="OT41" s="9">
        <f t="shared" si="322"/>
        <v>195.84</v>
      </c>
      <c r="OU41" s="9">
        <f t="shared" si="268"/>
        <v>11750.4</v>
      </c>
      <c r="OV41" s="9">
        <f t="shared" si="269"/>
        <v>0</v>
      </c>
      <c r="OW41" s="9">
        <f t="shared" si="270"/>
        <v>0</v>
      </c>
      <c r="OX41" s="9">
        <f t="shared" si="271"/>
        <v>0</v>
      </c>
      <c r="OY41" s="9">
        <f t="shared" si="272"/>
        <v>0</v>
      </c>
      <c r="OZ41" s="9">
        <f t="shared" si="273"/>
        <v>0</v>
      </c>
      <c r="PA41" s="9">
        <f t="shared" si="274"/>
        <v>0</v>
      </c>
      <c r="PB41" s="9">
        <f t="shared" si="275"/>
        <v>281.52</v>
      </c>
      <c r="PC41" s="9">
        <f t="shared" si="276"/>
        <v>16891.199999999997</v>
      </c>
      <c r="PD41" s="9">
        <f t="shared" si="277"/>
        <v>171.36</v>
      </c>
      <c r="PE41" s="9">
        <f t="shared" si="278"/>
        <v>10281.6</v>
      </c>
      <c r="PF41" s="9">
        <f t="shared" si="279"/>
        <v>220.32</v>
      </c>
      <c r="PG41" s="9">
        <f t="shared" si="280"/>
        <v>13219.199999999999</v>
      </c>
      <c r="PH41" s="9">
        <f t="shared" si="281"/>
        <v>0</v>
      </c>
      <c r="PI41" s="9">
        <f t="shared" si="282"/>
        <v>0</v>
      </c>
      <c r="PJ41" s="9">
        <f t="shared" si="283"/>
        <v>667.08</v>
      </c>
      <c r="PK41" s="9">
        <f t="shared" si="284"/>
        <v>40024.800000000003</v>
      </c>
      <c r="PL41" s="9">
        <f t="shared" si="285"/>
        <v>667.08</v>
      </c>
      <c r="PM41" s="9">
        <f t="shared" si="323"/>
        <v>40024.800000000003</v>
      </c>
      <c r="PN41" s="9">
        <f t="shared" si="286"/>
        <v>0</v>
      </c>
      <c r="PO41" s="9">
        <f t="shared" si="287"/>
        <v>0</v>
      </c>
      <c r="PP41" s="9">
        <f t="shared" si="288"/>
        <v>0</v>
      </c>
      <c r="PQ41" s="9">
        <f t="shared" si="289"/>
        <v>0</v>
      </c>
      <c r="PR41" s="9">
        <f t="shared" si="290"/>
        <v>0</v>
      </c>
      <c r="PS41" s="9">
        <f t="shared" si="291"/>
        <v>0</v>
      </c>
      <c r="PT41" s="9">
        <f t="shared" si="292"/>
        <v>79.56</v>
      </c>
      <c r="PU41" s="9">
        <f t="shared" si="293"/>
        <v>4773.6000000000004</v>
      </c>
      <c r="PV41" s="9">
        <f t="shared" si="294"/>
        <v>79.56</v>
      </c>
      <c r="PW41" s="9">
        <f t="shared" si="295"/>
        <v>4773.6000000000004</v>
      </c>
      <c r="PX41" s="9">
        <f t="shared" si="296"/>
        <v>36.72</v>
      </c>
      <c r="PY41" s="9">
        <f t="shared" si="297"/>
        <v>2203.1999999999998</v>
      </c>
      <c r="PZ41" s="9">
        <f t="shared" si="298"/>
        <v>0</v>
      </c>
      <c r="QA41" s="9">
        <f t="shared" si="299"/>
        <v>0</v>
      </c>
      <c r="QB41" s="9">
        <f t="shared" si="300"/>
        <v>195.84</v>
      </c>
      <c r="QC41" s="9">
        <f t="shared" si="301"/>
        <v>11750.4</v>
      </c>
      <c r="QD41" s="9">
        <f t="shared" si="302"/>
        <v>195.84</v>
      </c>
      <c r="QE41" s="9">
        <f t="shared" si="324"/>
        <v>11750.4</v>
      </c>
      <c r="QF41" s="9">
        <f t="shared" si="303"/>
        <v>0</v>
      </c>
      <c r="QG41" s="9">
        <f t="shared" si="304"/>
        <v>0</v>
      </c>
      <c r="QH41" s="9">
        <f t="shared" si="305"/>
        <v>434.52</v>
      </c>
      <c r="QI41" s="9">
        <f t="shared" si="306"/>
        <v>26071.199999999997</v>
      </c>
      <c r="QJ41" s="9">
        <f t="shared" si="307"/>
        <v>434.52</v>
      </c>
      <c r="QK41" s="9">
        <f t="shared" si="308"/>
        <v>26071.199999999997</v>
      </c>
      <c r="QL41" s="24">
        <f t="shared" si="309"/>
        <v>7637.76</v>
      </c>
      <c r="QM41" s="24">
        <f t="shared" si="310"/>
        <v>435132.00000000012</v>
      </c>
    </row>
    <row r="42" spans="1:455" s="5" customFormat="1" ht="18.75" customHeight="1" x14ac:dyDescent="0.25">
      <c r="A42" s="8" t="s">
        <v>40</v>
      </c>
      <c r="B42" s="3" t="s">
        <v>3</v>
      </c>
      <c r="C42" s="9">
        <v>25</v>
      </c>
      <c r="D42" s="9">
        <v>1</v>
      </c>
      <c r="E42" s="9"/>
      <c r="F42" s="9"/>
      <c r="G42" s="9"/>
      <c r="H42" s="9"/>
      <c r="I42" s="9"/>
      <c r="J42" s="9">
        <v>1</v>
      </c>
      <c r="K42" s="9">
        <v>1</v>
      </c>
      <c r="L42" s="9"/>
      <c r="M42" s="9"/>
      <c r="N42" s="9"/>
      <c r="O42" s="9">
        <v>0.5</v>
      </c>
      <c r="P42" s="9"/>
      <c r="Q42" s="9"/>
      <c r="R42" s="9"/>
      <c r="S42" s="9"/>
      <c r="T42" s="9"/>
      <c r="U42" s="9"/>
      <c r="V42" s="9">
        <v>1</v>
      </c>
      <c r="W42" s="9">
        <v>0.5</v>
      </c>
      <c r="X42" s="9">
        <v>0.2</v>
      </c>
      <c r="Y42" s="9"/>
      <c r="Z42" s="9"/>
      <c r="AA42" s="9"/>
      <c r="AB42" s="9">
        <v>1</v>
      </c>
      <c r="AC42" s="9"/>
      <c r="AD42" s="9"/>
      <c r="AE42" s="9"/>
      <c r="AF42" s="9"/>
      <c r="AG42" s="9"/>
      <c r="AH42" s="9"/>
      <c r="AI42" s="9">
        <v>0.3</v>
      </c>
      <c r="AJ42" s="9">
        <v>0.8</v>
      </c>
      <c r="AK42" s="9"/>
      <c r="AL42" s="9"/>
      <c r="AM42" s="9"/>
      <c r="AN42" s="9"/>
      <c r="AO42" s="9">
        <v>0.5</v>
      </c>
      <c r="AP42" s="9"/>
      <c r="AQ42" s="9"/>
      <c r="AR42" s="9"/>
      <c r="AS42" s="9"/>
      <c r="AT42" s="9"/>
      <c r="AU42" s="9"/>
      <c r="AV42" s="9">
        <v>0.3</v>
      </c>
      <c r="AW42" s="9">
        <v>0.8</v>
      </c>
      <c r="AX42" s="9"/>
      <c r="AY42" s="9"/>
      <c r="AZ42" s="9"/>
      <c r="BA42" s="9">
        <v>1</v>
      </c>
      <c r="BB42" s="9"/>
      <c r="BC42" s="9"/>
      <c r="BD42" s="9"/>
      <c r="BE42" s="9"/>
      <c r="BF42" s="9">
        <v>0.2</v>
      </c>
      <c r="BG42" s="9">
        <v>0.3</v>
      </c>
      <c r="BH42" s="9">
        <v>0.5</v>
      </c>
      <c r="BI42" s="9">
        <v>0.2</v>
      </c>
      <c r="BJ42" s="9"/>
      <c r="BK42" s="9"/>
      <c r="BL42" s="9"/>
      <c r="BM42" s="9">
        <v>0.6</v>
      </c>
      <c r="BN42" s="9"/>
      <c r="BO42" s="9"/>
      <c r="BP42" s="9"/>
      <c r="BQ42" s="9"/>
      <c r="BR42" s="9"/>
      <c r="BS42" s="9"/>
      <c r="BT42" s="9">
        <v>0.3</v>
      </c>
      <c r="BU42" s="9">
        <v>0.5</v>
      </c>
      <c r="BV42" s="9">
        <v>1.46</v>
      </c>
      <c r="BW42" s="9"/>
      <c r="BX42" s="9"/>
      <c r="BY42" s="9"/>
      <c r="BZ42" s="9"/>
      <c r="CA42" s="9">
        <v>0.5</v>
      </c>
      <c r="CB42" s="9"/>
      <c r="CC42" s="9"/>
      <c r="CD42" s="9"/>
      <c r="CE42" s="9"/>
      <c r="CF42" s="9">
        <v>0.2</v>
      </c>
      <c r="CG42" s="9">
        <v>1</v>
      </c>
      <c r="CH42" s="9">
        <v>0.4</v>
      </c>
      <c r="CI42" s="9">
        <v>0.5</v>
      </c>
      <c r="CJ42" s="9"/>
      <c r="CK42" s="9"/>
      <c r="CL42" s="9"/>
      <c r="CM42" s="9">
        <v>0.5</v>
      </c>
      <c r="CN42" s="9"/>
      <c r="CO42" s="9"/>
      <c r="CP42" s="9"/>
      <c r="CQ42" s="9"/>
      <c r="CR42" s="9"/>
      <c r="CS42" s="9">
        <v>0.1</v>
      </c>
      <c r="CT42" s="9">
        <v>1</v>
      </c>
      <c r="CU42" s="9">
        <v>0.4</v>
      </c>
      <c r="CV42" s="9">
        <v>0.6</v>
      </c>
      <c r="CW42" s="9"/>
      <c r="CX42" s="9"/>
      <c r="CY42" s="9"/>
      <c r="CZ42" s="9">
        <v>1</v>
      </c>
      <c r="DA42" s="9"/>
      <c r="DB42" s="9"/>
      <c r="DC42" s="9"/>
      <c r="DD42" s="9"/>
      <c r="DE42" s="9"/>
      <c r="DF42" s="9">
        <v>0.2</v>
      </c>
      <c r="DG42" s="9">
        <v>0.98</v>
      </c>
      <c r="DH42" s="9">
        <v>0.8</v>
      </c>
      <c r="DI42" s="9"/>
      <c r="DJ42" s="9"/>
      <c r="DK42" s="9"/>
      <c r="DL42" s="9">
        <v>1</v>
      </c>
      <c r="DM42" s="9"/>
      <c r="DN42" s="9"/>
      <c r="DO42" s="9"/>
      <c r="DP42" s="9"/>
      <c r="DQ42" s="9"/>
      <c r="DR42" s="9"/>
      <c r="DS42" s="9">
        <v>0.3</v>
      </c>
      <c r="DT42" s="9">
        <v>1</v>
      </c>
      <c r="DU42" s="9"/>
      <c r="DV42" s="9"/>
      <c r="DW42" s="9"/>
      <c r="DX42" s="9"/>
      <c r="DY42" s="9">
        <f t="shared" si="0"/>
        <v>7.6E-3</v>
      </c>
      <c r="DZ42" s="9">
        <f t="shared" si="1"/>
        <v>0.19</v>
      </c>
      <c r="EA42" s="9">
        <f t="shared" si="311"/>
        <v>0.12920000000000001</v>
      </c>
      <c r="EB42" s="9">
        <f t="shared" si="2"/>
        <v>3.2300000000000004</v>
      </c>
      <c r="EC42" s="9">
        <f t="shared" si="3"/>
        <v>1.6840000000000001E-2</v>
      </c>
      <c r="ED42" s="9">
        <f t="shared" si="4"/>
        <v>0.42100000000000004</v>
      </c>
      <c r="EE42" s="9">
        <f t="shared" si="312"/>
        <v>0.28628000000000003</v>
      </c>
      <c r="EF42" s="9">
        <f t="shared" si="5"/>
        <v>7.1570000000000009</v>
      </c>
      <c r="EG42" s="9">
        <f t="shared" si="313"/>
        <v>2.444E-2</v>
      </c>
      <c r="EH42" s="9">
        <f t="shared" si="314"/>
        <v>0.61099999999999999</v>
      </c>
      <c r="EI42" s="8" t="s">
        <v>40</v>
      </c>
      <c r="EJ42" s="9">
        <f t="shared" si="6"/>
        <v>0.41548000000000002</v>
      </c>
      <c r="EK42" s="9">
        <f t="shared" si="7"/>
        <v>10.387</v>
      </c>
      <c r="EL42" s="9">
        <f t="shared" si="315"/>
        <v>4.6512000000000002</v>
      </c>
      <c r="EM42" s="9">
        <f t="shared" si="316"/>
        <v>116.28</v>
      </c>
      <c r="EN42" s="9">
        <f t="shared" si="317"/>
        <v>6.2016000000000009</v>
      </c>
      <c r="EO42" s="9">
        <f t="shared" si="8"/>
        <v>155.04000000000002</v>
      </c>
      <c r="EP42" s="9">
        <f t="shared" si="318"/>
        <v>2.5840000000000001</v>
      </c>
      <c r="EQ42" s="9">
        <f t="shared" si="9"/>
        <v>64.600000000000009</v>
      </c>
      <c r="ER42" s="9">
        <f t="shared" si="10"/>
        <v>10.306080000000001</v>
      </c>
      <c r="ES42" s="9">
        <f t="shared" si="11"/>
        <v>257.65200000000004</v>
      </c>
      <c r="ET42" s="9">
        <f t="shared" si="12"/>
        <v>13.741440000000001</v>
      </c>
      <c r="EU42" s="9">
        <f t="shared" si="13"/>
        <v>343.536</v>
      </c>
      <c r="EV42" s="9">
        <f t="shared" si="14"/>
        <v>5.7256000000000009</v>
      </c>
      <c r="EW42" s="9">
        <f t="shared" si="15"/>
        <v>143.14000000000001</v>
      </c>
      <c r="EX42" s="9">
        <f t="shared" si="16"/>
        <v>13.436800000000002</v>
      </c>
      <c r="EY42" s="9">
        <f t="shared" si="17"/>
        <v>335.92</v>
      </c>
      <c r="EZ42" s="9">
        <f t="shared" si="18"/>
        <v>29.773120000000002</v>
      </c>
      <c r="FA42" s="9">
        <f t="shared" si="19"/>
        <v>744.32800000000009</v>
      </c>
      <c r="FB42" s="9">
        <f t="shared" si="20"/>
        <v>43.209920000000004</v>
      </c>
      <c r="FC42" s="9">
        <f t="shared" si="21"/>
        <v>1080.248</v>
      </c>
      <c r="FD42" s="9">
        <f t="shared" si="22"/>
        <v>0.51680000000000004</v>
      </c>
      <c r="FE42" s="9">
        <f t="shared" si="23"/>
        <v>12.920000000000002</v>
      </c>
      <c r="FF42" s="9">
        <f t="shared" si="24"/>
        <v>0.77520000000000011</v>
      </c>
      <c r="FG42" s="9">
        <f t="shared" si="25"/>
        <v>19.380000000000003</v>
      </c>
      <c r="FH42" s="9">
        <f t="shared" si="26"/>
        <v>1.0336000000000001</v>
      </c>
      <c r="FI42" s="9">
        <f t="shared" si="27"/>
        <v>25.840000000000003</v>
      </c>
      <c r="FJ42" s="9">
        <f t="shared" si="28"/>
        <v>1.1451200000000001</v>
      </c>
      <c r="FK42" s="9">
        <f t="shared" si="29"/>
        <v>28.628000000000004</v>
      </c>
      <c r="FL42" s="9">
        <f t="shared" si="30"/>
        <v>1.7176800000000001</v>
      </c>
      <c r="FM42" s="9">
        <f t="shared" si="31"/>
        <v>42.942</v>
      </c>
      <c r="FN42" s="9">
        <f t="shared" si="32"/>
        <v>2.2902400000000003</v>
      </c>
      <c r="FO42" s="9">
        <f t="shared" si="33"/>
        <v>57.256000000000007</v>
      </c>
      <c r="FP42" s="9">
        <f t="shared" si="34"/>
        <v>1.9380000000000002</v>
      </c>
      <c r="FQ42" s="9">
        <f t="shared" si="35"/>
        <v>48.45</v>
      </c>
      <c r="FR42" s="9">
        <f t="shared" si="36"/>
        <v>4.2942000000000009</v>
      </c>
      <c r="FS42" s="9">
        <f t="shared" si="37"/>
        <v>107.35500000000002</v>
      </c>
      <c r="FT42" s="9">
        <f t="shared" si="38"/>
        <v>6.2322000000000006</v>
      </c>
      <c r="FU42" s="9">
        <f t="shared" si="39"/>
        <v>155.80500000000001</v>
      </c>
      <c r="FV42" s="9">
        <f t="shared" si="40"/>
        <v>2.0672000000000001</v>
      </c>
      <c r="FW42" s="9">
        <f t="shared" si="41"/>
        <v>51.680000000000007</v>
      </c>
      <c r="FX42" s="9">
        <f t="shared" si="42"/>
        <v>2.0672000000000001</v>
      </c>
      <c r="FY42" s="9">
        <f t="shared" si="43"/>
        <v>51.680000000000007</v>
      </c>
      <c r="FZ42" s="9">
        <f t="shared" si="44"/>
        <v>1.0336000000000001</v>
      </c>
      <c r="GA42" s="9">
        <f t="shared" si="45"/>
        <v>25.840000000000003</v>
      </c>
      <c r="GB42" s="9">
        <f t="shared" si="46"/>
        <v>4.5804800000000006</v>
      </c>
      <c r="GC42" s="9">
        <f t="shared" si="47"/>
        <v>114.51200000000001</v>
      </c>
      <c r="GD42" s="9">
        <f t="shared" si="48"/>
        <v>4.5804800000000006</v>
      </c>
      <c r="GE42" s="9">
        <f t="shared" si="49"/>
        <v>114.51200000000001</v>
      </c>
      <c r="GF42" s="9">
        <f t="shared" si="50"/>
        <v>2.2902400000000003</v>
      </c>
      <c r="GG42" s="9">
        <f t="shared" si="51"/>
        <v>57.256000000000007</v>
      </c>
      <c r="GH42" s="9">
        <f t="shared" si="52"/>
        <v>5.1680000000000001</v>
      </c>
      <c r="GI42" s="9">
        <f t="shared" si="53"/>
        <v>129.20000000000002</v>
      </c>
      <c r="GJ42" s="130">
        <f t="shared" si="54"/>
        <v>11.451200000000002</v>
      </c>
      <c r="GK42" s="130">
        <f t="shared" si="55"/>
        <v>286.28000000000003</v>
      </c>
      <c r="GL42" s="9">
        <f t="shared" si="56"/>
        <v>16.619199999999999</v>
      </c>
      <c r="GM42" s="9">
        <f t="shared" si="57"/>
        <v>415.47999999999996</v>
      </c>
      <c r="GN42" s="9">
        <f t="shared" si="58"/>
        <v>1.6796000000000002</v>
      </c>
      <c r="GO42" s="9">
        <f t="shared" si="59"/>
        <v>41.99</v>
      </c>
      <c r="GP42" s="9">
        <f t="shared" si="60"/>
        <v>2.0672000000000001</v>
      </c>
      <c r="GQ42" s="9">
        <f t="shared" si="61"/>
        <v>51.680000000000007</v>
      </c>
      <c r="GR42" s="9">
        <f t="shared" si="62"/>
        <v>0.90440000000000009</v>
      </c>
      <c r="GS42" s="9">
        <f t="shared" si="63"/>
        <v>22.610000000000003</v>
      </c>
      <c r="GT42" s="9">
        <f t="shared" si="64"/>
        <v>3.7216400000000003</v>
      </c>
      <c r="GU42" s="9">
        <f t="shared" si="65"/>
        <v>93.041000000000011</v>
      </c>
      <c r="GV42" s="9">
        <f t="shared" si="66"/>
        <v>4.5804800000000006</v>
      </c>
      <c r="GW42" s="9">
        <f t="shared" si="67"/>
        <v>114.51200000000001</v>
      </c>
      <c r="GX42" s="9">
        <f t="shared" si="68"/>
        <v>2.0039600000000002</v>
      </c>
      <c r="GY42" s="9">
        <f t="shared" si="69"/>
        <v>50.099000000000004</v>
      </c>
      <c r="GZ42" s="9">
        <f t="shared" si="70"/>
        <v>4.5220000000000002</v>
      </c>
      <c r="HA42" s="9">
        <f t="shared" si="71"/>
        <v>113.05000000000001</v>
      </c>
      <c r="HB42" s="9">
        <f t="shared" si="72"/>
        <v>10.019800000000002</v>
      </c>
      <c r="HC42" s="9">
        <f t="shared" si="73"/>
        <v>250.49500000000003</v>
      </c>
      <c r="HD42" s="9">
        <f t="shared" si="74"/>
        <v>14.5418</v>
      </c>
      <c r="HE42" s="9">
        <f t="shared" si="75"/>
        <v>363.54500000000002</v>
      </c>
      <c r="HF42" s="9">
        <f t="shared" si="76"/>
        <v>6.9768000000000008</v>
      </c>
      <c r="HG42" s="9">
        <f t="shared" si="77"/>
        <v>174.42000000000002</v>
      </c>
      <c r="HH42" s="9">
        <f t="shared" si="78"/>
        <v>4.1344000000000003</v>
      </c>
      <c r="HI42" s="9">
        <f t="shared" si="79"/>
        <v>103.36000000000001</v>
      </c>
      <c r="HJ42" s="9">
        <f t="shared" si="80"/>
        <v>2.9716</v>
      </c>
      <c r="HK42" s="9">
        <f t="shared" si="81"/>
        <v>74.290000000000006</v>
      </c>
      <c r="HL42" s="9">
        <f t="shared" si="82"/>
        <v>15.459120000000002</v>
      </c>
      <c r="HM42" s="9">
        <f t="shared" si="83"/>
        <v>386.47800000000007</v>
      </c>
      <c r="HN42" s="9">
        <f t="shared" si="84"/>
        <v>9.1609600000000011</v>
      </c>
      <c r="HO42" s="9">
        <f t="shared" si="85"/>
        <v>229.02400000000003</v>
      </c>
      <c r="HP42" s="9">
        <f t="shared" si="326"/>
        <v>6.5844400000000007</v>
      </c>
      <c r="HQ42" s="9">
        <f t="shared" si="87"/>
        <v>164.61100000000002</v>
      </c>
      <c r="HR42" s="9">
        <f t="shared" si="88"/>
        <v>13.953600000000002</v>
      </c>
      <c r="HS42" s="9">
        <f t="shared" si="89"/>
        <v>348.84000000000003</v>
      </c>
      <c r="HT42" s="9">
        <f t="shared" si="90"/>
        <v>30.918240000000004</v>
      </c>
      <c r="HU42" s="9">
        <f t="shared" si="91"/>
        <v>772.95600000000013</v>
      </c>
      <c r="HV42" s="9">
        <f t="shared" si="92"/>
        <v>44.871839999999999</v>
      </c>
      <c r="HW42" s="9">
        <f t="shared" si="93"/>
        <v>1121.796</v>
      </c>
      <c r="HX42" s="9">
        <f t="shared" si="325"/>
        <v>1.4212</v>
      </c>
      <c r="HY42" s="9">
        <f t="shared" si="94"/>
        <v>35.53</v>
      </c>
      <c r="HZ42" s="9">
        <f t="shared" si="95"/>
        <v>1.1628000000000001</v>
      </c>
      <c r="IA42" s="9">
        <f t="shared" si="96"/>
        <v>29.07</v>
      </c>
      <c r="IB42" s="9">
        <f t="shared" si="97"/>
        <v>1.0336000000000001</v>
      </c>
      <c r="IC42" s="9">
        <f t="shared" si="98"/>
        <v>25.840000000000003</v>
      </c>
      <c r="ID42" s="9">
        <f t="shared" si="99"/>
        <v>3.1490800000000005</v>
      </c>
      <c r="IE42" s="9">
        <f t="shared" si="100"/>
        <v>78.727000000000018</v>
      </c>
      <c r="IF42" s="9">
        <f t="shared" si="101"/>
        <v>2.5765200000000004</v>
      </c>
      <c r="IG42" s="9">
        <f t="shared" si="102"/>
        <v>64.413000000000011</v>
      </c>
      <c r="IH42" s="9">
        <f t="shared" si="103"/>
        <v>2.2902400000000003</v>
      </c>
      <c r="II42" s="9">
        <f t="shared" si="104"/>
        <v>57.256000000000007</v>
      </c>
      <c r="IJ42" s="9">
        <f t="shared" si="105"/>
        <v>3.4884000000000004</v>
      </c>
      <c r="IK42" s="9">
        <f t="shared" si="106"/>
        <v>87.210000000000008</v>
      </c>
      <c r="IL42" s="9">
        <f t="shared" si="107"/>
        <v>7.7295600000000011</v>
      </c>
      <c r="IM42" s="9">
        <f t="shared" si="108"/>
        <v>193.23900000000003</v>
      </c>
      <c r="IN42" s="9">
        <f t="shared" si="109"/>
        <v>11.21796</v>
      </c>
      <c r="IO42" s="9">
        <f t="shared" si="110"/>
        <v>280.44900000000001</v>
      </c>
      <c r="IP42" s="9">
        <f t="shared" si="111"/>
        <v>3.4884000000000004</v>
      </c>
      <c r="IQ42" s="9">
        <f t="shared" si="112"/>
        <v>87.210000000000008</v>
      </c>
      <c r="IR42" s="9">
        <f t="shared" si="113"/>
        <v>2.8424</v>
      </c>
      <c r="IS42" s="9">
        <f t="shared" si="114"/>
        <v>71.06</v>
      </c>
      <c r="IT42" s="9">
        <f t="shared" si="115"/>
        <v>1.9380000000000002</v>
      </c>
      <c r="IU42" s="9">
        <f t="shared" si="116"/>
        <v>48.45</v>
      </c>
      <c r="IV42" s="9">
        <f t="shared" si="117"/>
        <v>7.7295600000000011</v>
      </c>
      <c r="IW42" s="9">
        <f t="shared" si="118"/>
        <v>193.23900000000003</v>
      </c>
      <c r="IX42" s="9">
        <f t="shared" si="119"/>
        <v>6.2981600000000011</v>
      </c>
      <c r="IY42" s="9">
        <f t="shared" si="120"/>
        <v>157.45400000000004</v>
      </c>
      <c r="IZ42" s="9">
        <f t="shared" si="121"/>
        <v>4.2942000000000009</v>
      </c>
      <c r="JA42" s="9">
        <f t="shared" si="122"/>
        <v>107.35500000000002</v>
      </c>
      <c r="JB42" s="9">
        <f t="shared" si="123"/>
        <v>8.1395999999999997</v>
      </c>
      <c r="JC42" s="9">
        <f t="shared" si="124"/>
        <v>203.48999999999998</v>
      </c>
      <c r="JD42" s="9">
        <f t="shared" si="125"/>
        <v>18.035640000000001</v>
      </c>
      <c r="JE42" s="9">
        <f t="shared" si="126"/>
        <v>450.89100000000002</v>
      </c>
      <c r="JF42" s="9">
        <f t="shared" si="127"/>
        <v>26.175240000000002</v>
      </c>
      <c r="JG42" s="9">
        <f t="shared" si="128"/>
        <v>654.38100000000009</v>
      </c>
      <c r="JH42" s="9">
        <f t="shared" si="129"/>
        <v>3.2300000000000004</v>
      </c>
      <c r="JI42" s="9">
        <f t="shared" si="130"/>
        <v>80.750000000000014</v>
      </c>
      <c r="JJ42" s="9">
        <f t="shared" si="131"/>
        <v>3.1008000000000004</v>
      </c>
      <c r="JK42" s="9">
        <f t="shared" si="132"/>
        <v>77.52000000000001</v>
      </c>
      <c r="JL42" s="9">
        <f t="shared" si="133"/>
        <v>1.0336000000000001</v>
      </c>
      <c r="JM42" s="9">
        <f t="shared" si="134"/>
        <v>25.840000000000003</v>
      </c>
      <c r="JN42" s="9">
        <f t="shared" si="135"/>
        <v>3.2300000000000004</v>
      </c>
      <c r="JO42" s="9">
        <f t="shared" si="136"/>
        <v>80.750000000000014</v>
      </c>
      <c r="JP42" s="9">
        <f t="shared" si="137"/>
        <v>6.8707200000000004</v>
      </c>
      <c r="JQ42" s="9">
        <f t="shared" si="138"/>
        <v>171.768</v>
      </c>
      <c r="JR42" s="9">
        <f t="shared" si="139"/>
        <v>2.2902400000000003</v>
      </c>
      <c r="JS42" s="9">
        <f t="shared" si="140"/>
        <v>57.256000000000007</v>
      </c>
      <c r="JT42" s="9">
        <f t="shared" si="141"/>
        <v>7.2352000000000007</v>
      </c>
      <c r="JU42" s="9">
        <f t="shared" si="142"/>
        <v>180.88000000000002</v>
      </c>
      <c r="JV42" s="9">
        <f t="shared" si="143"/>
        <v>16.031680000000001</v>
      </c>
      <c r="JW42" s="9">
        <f t="shared" si="144"/>
        <v>400.79200000000003</v>
      </c>
      <c r="JX42" s="9">
        <f t="shared" si="145"/>
        <v>23.26688</v>
      </c>
      <c r="JY42" s="9">
        <f t="shared" si="146"/>
        <v>581.67200000000003</v>
      </c>
      <c r="JZ42" s="9">
        <f t="shared" si="147"/>
        <v>1.6796000000000002</v>
      </c>
      <c r="KA42" s="9">
        <f t="shared" si="148"/>
        <v>41.99</v>
      </c>
      <c r="KB42" s="9">
        <f t="shared" si="149"/>
        <v>1.0336000000000001</v>
      </c>
      <c r="KC42" s="9">
        <f t="shared" si="150"/>
        <v>25.840000000000003</v>
      </c>
      <c r="KD42" s="9">
        <f t="shared" si="151"/>
        <v>0.64600000000000002</v>
      </c>
      <c r="KE42" s="9">
        <f t="shared" si="152"/>
        <v>16.150000000000002</v>
      </c>
      <c r="KF42" s="9">
        <f t="shared" si="153"/>
        <v>3.7216400000000003</v>
      </c>
      <c r="KG42" s="9">
        <f t="shared" si="154"/>
        <v>93.041000000000011</v>
      </c>
      <c r="KH42" s="9">
        <f t="shared" si="155"/>
        <v>2.2902400000000003</v>
      </c>
      <c r="KI42" s="9">
        <f t="shared" si="156"/>
        <v>57.256000000000007</v>
      </c>
      <c r="KJ42" s="9">
        <f t="shared" si="157"/>
        <v>1.4314000000000002</v>
      </c>
      <c r="KK42" s="9">
        <f t="shared" si="158"/>
        <v>35.785000000000004</v>
      </c>
      <c r="KL42" s="9">
        <f t="shared" si="159"/>
        <v>3.3592000000000004</v>
      </c>
      <c r="KM42" s="9">
        <f t="shared" si="160"/>
        <v>83.98</v>
      </c>
      <c r="KN42" s="9">
        <f t="shared" si="161"/>
        <v>7.4432800000000006</v>
      </c>
      <c r="KO42" s="9">
        <f t="shared" si="162"/>
        <v>186.08200000000002</v>
      </c>
      <c r="KP42" s="9">
        <f t="shared" si="163"/>
        <v>10.802480000000001</v>
      </c>
      <c r="KQ42" s="9">
        <f t="shared" si="164"/>
        <v>270.06200000000001</v>
      </c>
      <c r="KR42" s="9">
        <f t="shared" si="165"/>
        <v>1.292</v>
      </c>
      <c r="KS42" s="9">
        <f t="shared" si="166"/>
        <v>32.300000000000004</v>
      </c>
      <c r="KT42" s="9">
        <f t="shared" si="167"/>
        <v>1.8088000000000002</v>
      </c>
      <c r="KU42" s="9">
        <f t="shared" si="168"/>
        <v>45.220000000000006</v>
      </c>
      <c r="KV42" s="9">
        <f t="shared" si="169"/>
        <v>0.77520000000000011</v>
      </c>
      <c r="KW42" s="9">
        <f t="shared" si="170"/>
        <v>19.380000000000003</v>
      </c>
      <c r="KX42" s="9">
        <f t="shared" si="171"/>
        <v>2.8628000000000005</v>
      </c>
      <c r="KY42" s="9">
        <f t="shared" si="172"/>
        <v>71.570000000000007</v>
      </c>
      <c r="KZ42" s="9">
        <f t="shared" si="173"/>
        <v>4.0079200000000004</v>
      </c>
      <c r="LA42" s="9">
        <f t="shared" si="174"/>
        <v>100.19800000000001</v>
      </c>
      <c r="LB42" s="9">
        <f t="shared" si="175"/>
        <v>1.7176800000000001</v>
      </c>
      <c r="LC42" s="9">
        <f t="shared" si="176"/>
        <v>42.942</v>
      </c>
      <c r="LD42" s="9">
        <f t="shared" si="177"/>
        <v>3.7468000000000004</v>
      </c>
      <c r="LE42" s="9">
        <f t="shared" si="178"/>
        <v>93.670000000000016</v>
      </c>
      <c r="LF42" s="9">
        <f t="shared" si="179"/>
        <v>8.3021200000000004</v>
      </c>
      <c r="LG42" s="9">
        <f t="shared" si="180"/>
        <v>207.553</v>
      </c>
      <c r="LH42" s="9">
        <f t="shared" si="181"/>
        <v>12.048920000000001</v>
      </c>
      <c r="LI42" s="9">
        <f t="shared" si="319"/>
        <v>301.22300000000001</v>
      </c>
      <c r="LJ42" s="9">
        <f t="shared" si="182"/>
        <v>3.6176000000000004</v>
      </c>
      <c r="LK42" s="9">
        <f t="shared" si="183"/>
        <v>90.440000000000012</v>
      </c>
      <c r="LL42" s="9">
        <f t="shared" si="184"/>
        <v>5.4264000000000001</v>
      </c>
      <c r="LM42" s="9">
        <f t="shared" si="185"/>
        <v>135.66</v>
      </c>
      <c r="LN42" s="9">
        <f t="shared" si="186"/>
        <v>0.51680000000000004</v>
      </c>
      <c r="LO42" s="9">
        <f t="shared" si="187"/>
        <v>12.920000000000002</v>
      </c>
      <c r="LP42" s="9">
        <f t="shared" si="188"/>
        <v>8.0158400000000007</v>
      </c>
      <c r="LQ42" s="9">
        <f t="shared" si="189"/>
        <v>200.39600000000002</v>
      </c>
      <c r="LR42" s="9">
        <f t="shared" si="190"/>
        <v>12.023760000000001</v>
      </c>
      <c r="LS42" s="9">
        <f t="shared" si="191"/>
        <v>300.59400000000005</v>
      </c>
      <c r="LT42" s="9">
        <f t="shared" si="192"/>
        <v>1.1451200000000001</v>
      </c>
      <c r="LU42" s="9">
        <f t="shared" si="193"/>
        <v>28.628000000000004</v>
      </c>
      <c r="LV42" s="9">
        <f t="shared" si="194"/>
        <v>9.5608000000000004</v>
      </c>
      <c r="LW42" s="9">
        <f t="shared" si="195"/>
        <v>239.02</v>
      </c>
      <c r="LX42" s="9">
        <f t="shared" si="196"/>
        <v>21.184720000000002</v>
      </c>
      <c r="LY42" s="9">
        <f t="shared" si="197"/>
        <v>529.61800000000005</v>
      </c>
      <c r="LZ42" s="9">
        <f t="shared" si="198"/>
        <v>30.745520000000003</v>
      </c>
      <c r="MA42" s="9">
        <f t="shared" si="199"/>
        <v>768.63800000000003</v>
      </c>
      <c r="MB42" s="9">
        <f t="shared" si="200"/>
        <v>7.7520000000000007</v>
      </c>
      <c r="MC42" s="9">
        <f t="shared" si="201"/>
        <v>193.8</v>
      </c>
      <c r="MD42" s="9">
        <f t="shared" si="202"/>
        <v>9.4316000000000013</v>
      </c>
      <c r="ME42" s="9">
        <f t="shared" si="203"/>
        <v>235.79000000000002</v>
      </c>
      <c r="MF42" s="9">
        <f t="shared" si="204"/>
        <v>3.1008000000000004</v>
      </c>
      <c r="MG42" s="9">
        <f t="shared" si="205"/>
        <v>77.52000000000001</v>
      </c>
      <c r="MH42" s="9">
        <f t="shared" si="206"/>
        <v>17.176800000000004</v>
      </c>
      <c r="MI42" s="9">
        <f t="shared" si="207"/>
        <v>429.42000000000007</v>
      </c>
      <c r="MJ42" s="9">
        <f t="shared" si="208"/>
        <v>20.898440000000001</v>
      </c>
      <c r="MK42" s="9">
        <f t="shared" si="209"/>
        <v>522.46100000000001</v>
      </c>
      <c r="ML42" s="9">
        <f t="shared" si="210"/>
        <v>6.8707200000000004</v>
      </c>
      <c r="MM42" s="9">
        <f t="shared" si="211"/>
        <v>171.768</v>
      </c>
      <c r="MN42" s="9">
        <f t="shared" si="212"/>
        <v>20.155200000000001</v>
      </c>
      <c r="MO42" s="9">
        <f t="shared" si="213"/>
        <v>503.88</v>
      </c>
      <c r="MP42" s="9">
        <f t="shared" si="214"/>
        <v>44.659680000000009</v>
      </c>
      <c r="MQ42" s="9">
        <f t="shared" si="215"/>
        <v>1116.4920000000002</v>
      </c>
      <c r="MR42" s="9">
        <f t="shared" si="216"/>
        <v>64.814880000000002</v>
      </c>
      <c r="MS42" s="9">
        <f t="shared" si="320"/>
        <v>1620.3720000000003</v>
      </c>
      <c r="MT42" s="9">
        <f t="shared" si="217"/>
        <v>5.5556000000000001</v>
      </c>
      <c r="MU42" s="9">
        <f t="shared" si="218"/>
        <v>138.89000000000001</v>
      </c>
      <c r="MV42" s="9">
        <f t="shared" si="219"/>
        <v>5.1680000000000001</v>
      </c>
      <c r="MW42" s="9">
        <f t="shared" si="220"/>
        <v>129.20000000000002</v>
      </c>
      <c r="MX42" s="9">
        <f t="shared" si="221"/>
        <v>1.9380000000000002</v>
      </c>
      <c r="MY42" s="9">
        <f t="shared" si="222"/>
        <v>48.45</v>
      </c>
      <c r="MZ42" s="9">
        <f t="shared" si="223"/>
        <v>12.310040000000001</v>
      </c>
      <c r="NA42" s="9">
        <f t="shared" si="224"/>
        <v>307.75100000000003</v>
      </c>
      <c r="NB42" s="9">
        <f t="shared" si="225"/>
        <v>11.451200000000002</v>
      </c>
      <c r="NC42" s="9">
        <f t="shared" si="226"/>
        <v>286.28000000000003</v>
      </c>
      <c r="ND42" s="9">
        <f t="shared" si="227"/>
        <v>4.2942000000000009</v>
      </c>
      <c r="NE42" s="9">
        <f t="shared" si="228"/>
        <v>107.35500000000002</v>
      </c>
      <c r="NF42" s="9">
        <f t="shared" si="229"/>
        <v>12.403200000000002</v>
      </c>
      <c r="NG42" s="9">
        <f t="shared" si="230"/>
        <v>310.08000000000004</v>
      </c>
      <c r="NH42" s="9">
        <f t="shared" si="231"/>
        <v>27.482880000000002</v>
      </c>
      <c r="NI42" s="9">
        <f t="shared" si="232"/>
        <v>687.072</v>
      </c>
      <c r="NJ42" s="9">
        <f t="shared" si="233"/>
        <v>39.88608</v>
      </c>
      <c r="NK42" s="9">
        <f t="shared" si="234"/>
        <v>997.15200000000004</v>
      </c>
      <c r="NL42" s="9">
        <f t="shared" si="235"/>
        <v>5.6848000000000001</v>
      </c>
      <c r="NM42" s="9">
        <f t="shared" si="236"/>
        <v>142.12</v>
      </c>
      <c r="NN42" s="9">
        <f t="shared" si="237"/>
        <v>6.2016000000000009</v>
      </c>
      <c r="NO42" s="9">
        <f t="shared" si="238"/>
        <v>155.04000000000002</v>
      </c>
      <c r="NP42" s="9">
        <f t="shared" si="239"/>
        <v>2.8424</v>
      </c>
      <c r="NQ42" s="9">
        <f t="shared" si="240"/>
        <v>71.06</v>
      </c>
      <c r="NR42" s="9">
        <f t="shared" si="241"/>
        <v>12.596320000000002</v>
      </c>
      <c r="NS42" s="9">
        <f t="shared" si="242"/>
        <v>314.90800000000007</v>
      </c>
      <c r="NT42" s="9">
        <f t="shared" si="243"/>
        <v>13.741440000000001</v>
      </c>
      <c r="NU42" s="9">
        <f t="shared" si="244"/>
        <v>343.536</v>
      </c>
      <c r="NV42" s="9">
        <f t="shared" si="245"/>
        <v>6.2981600000000011</v>
      </c>
      <c r="NW42" s="9">
        <f t="shared" si="246"/>
        <v>157.45400000000004</v>
      </c>
      <c r="NX42" s="9">
        <f t="shared" si="247"/>
        <v>14.470400000000001</v>
      </c>
      <c r="NY42" s="9">
        <f t="shared" si="248"/>
        <v>361.76000000000005</v>
      </c>
      <c r="NZ42" s="9">
        <f t="shared" si="249"/>
        <v>32.063360000000003</v>
      </c>
      <c r="OA42" s="9">
        <f t="shared" si="250"/>
        <v>801.58400000000006</v>
      </c>
      <c r="OB42" s="9">
        <f t="shared" si="251"/>
        <v>46.533760000000001</v>
      </c>
      <c r="OC42" s="9">
        <f t="shared" si="321"/>
        <v>1163.3440000000001</v>
      </c>
      <c r="OD42" s="9">
        <f t="shared" si="252"/>
        <v>1.8088000000000002</v>
      </c>
      <c r="OE42" s="9">
        <f t="shared" si="253"/>
        <v>45.220000000000006</v>
      </c>
      <c r="OF42" s="9">
        <f t="shared" si="254"/>
        <v>1.5504000000000002</v>
      </c>
      <c r="OG42" s="9">
        <f t="shared" si="255"/>
        <v>38.760000000000005</v>
      </c>
      <c r="OH42" s="9">
        <f t="shared" si="256"/>
        <v>0.77520000000000011</v>
      </c>
      <c r="OI42" s="9">
        <f t="shared" si="257"/>
        <v>19.380000000000003</v>
      </c>
      <c r="OJ42" s="9">
        <f t="shared" si="258"/>
        <v>4.0079200000000004</v>
      </c>
      <c r="OK42" s="9">
        <f t="shared" si="259"/>
        <v>100.19800000000001</v>
      </c>
      <c r="OL42" s="9">
        <f t="shared" si="260"/>
        <v>3.4353600000000002</v>
      </c>
      <c r="OM42" s="9">
        <f t="shared" si="261"/>
        <v>85.884</v>
      </c>
      <c r="ON42" s="9">
        <f t="shared" si="262"/>
        <v>1.7176800000000001</v>
      </c>
      <c r="OO42" s="9">
        <f t="shared" si="263"/>
        <v>42.942</v>
      </c>
      <c r="OP42" s="9">
        <f t="shared" si="264"/>
        <v>4.1344000000000003</v>
      </c>
      <c r="OQ42" s="9">
        <f t="shared" si="265"/>
        <v>103.36000000000001</v>
      </c>
      <c r="OR42" s="9">
        <f t="shared" si="266"/>
        <v>9.1609600000000011</v>
      </c>
      <c r="OS42" s="9">
        <f t="shared" si="267"/>
        <v>229.02400000000003</v>
      </c>
      <c r="OT42" s="9">
        <f t="shared" si="322"/>
        <v>13.295360000000002</v>
      </c>
      <c r="OU42" s="9">
        <f t="shared" si="268"/>
        <v>332.38400000000007</v>
      </c>
      <c r="OV42" s="9">
        <f t="shared" si="269"/>
        <v>5.9432</v>
      </c>
      <c r="OW42" s="9">
        <f t="shared" si="270"/>
        <v>148.58000000000001</v>
      </c>
      <c r="OX42" s="9">
        <f t="shared" si="271"/>
        <v>3.6176000000000004</v>
      </c>
      <c r="OY42" s="9">
        <f t="shared" si="272"/>
        <v>90.440000000000012</v>
      </c>
      <c r="OZ42" s="9">
        <f t="shared" si="273"/>
        <v>4.6512000000000002</v>
      </c>
      <c r="PA42" s="9">
        <f t="shared" si="274"/>
        <v>116.28</v>
      </c>
      <c r="PB42" s="9">
        <f t="shared" si="275"/>
        <v>13.168880000000001</v>
      </c>
      <c r="PC42" s="9">
        <f t="shared" si="276"/>
        <v>329.22200000000004</v>
      </c>
      <c r="PD42" s="9">
        <f t="shared" si="277"/>
        <v>8.0158400000000007</v>
      </c>
      <c r="PE42" s="9">
        <f t="shared" si="278"/>
        <v>200.39600000000002</v>
      </c>
      <c r="PF42" s="9">
        <f t="shared" si="279"/>
        <v>10.306080000000001</v>
      </c>
      <c r="PG42" s="9">
        <f t="shared" si="280"/>
        <v>257.65200000000004</v>
      </c>
      <c r="PH42" s="9">
        <f t="shared" si="281"/>
        <v>14.082800000000001</v>
      </c>
      <c r="PI42" s="9">
        <f t="shared" si="282"/>
        <v>352.07</v>
      </c>
      <c r="PJ42" s="9">
        <f t="shared" si="283"/>
        <v>31.204520000000002</v>
      </c>
      <c r="PK42" s="9">
        <f t="shared" si="284"/>
        <v>780.11300000000006</v>
      </c>
      <c r="PL42" s="9">
        <f t="shared" si="285"/>
        <v>45.287320000000001</v>
      </c>
      <c r="PM42" s="9">
        <f t="shared" si="323"/>
        <v>1132.183</v>
      </c>
      <c r="PN42" s="9">
        <f t="shared" si="286"/>
        <v>1.6796000000000002</v>
      </c>
      <c r="PO42" s="9">
        <f t="shared" si="287"/>
        <v>41.99</v>
      </c>
      <c r="PP42" s="9">
        <f t="shared" si="288"/>
        <v>1.6796000000000002</v>
      </c>
      <c r="PQ42" s="9">
        <f t="shared" si="289"/>
        <v>41.99</v>
      </c>
      <c r="PR42" s="9">
        <f t="shared" si="290"/>
        <v>0.77520000000000011</v>
      </c>
      <c r="PS42" s="9">
        <f t="shared" si="291"/>
        <v>19.380000000000003</v>
      </c>
      <c r="PT42" s="9">
        <f t="shared" si="292"/>
        <v>3.7216400000000003</v>
      </c>
      <c r="PU42" s="9">
        <f t="shared" si="293"/>
        <v>93.041000000000011</v>
      </c>
      <c r="PV42" s="9">
        <f t="shared" si="294"/>
        <v>3.7216400000000003</v>
      </c>
      <c r="PW42" s="9">
        <f t="shared" si="295"/>
        <v>93.041000000000011</v>
      </c>
      <c r="PX42" s="9">
        <f t="shared" si="296"/>
        <v>1.7176800000000001</v>
      </c>
      <c r="PY42" s="9">
        <f t="shared" si="297"/>
        <v>42.942</v>
      </c>
      <c r="PZ42" s="9">
        <f t="shared" si="298"/>
        <v>4.1344000000000003</v>
      </c>
      <c r="QA42" s="9">
        <f t="shared" si="299"/>
        <v>103.36000000000001</v>
      </c>
      <c r="QB42" s="9">
        <f t="shared" si="300"/>
        <v>9.1609600000000011</v>
      </c>
      <c r="QC42" s="9">
        <f t="shared" si="301"/>
        <v>229.02400000000003</v>
      </c>
      <c r="QD42" s="9">
        <f t="shared" si="302"/>
        <v>13.295360000000001</v>
      </c>
      <c r="QE42" s="9">
        <f t="shared" si="324"/>
        <v>332.38400000000001</v>
      </c>
      <c r="QF42" s="9">
        <f t="shared" si="303"/>
        <v>9.1732000000000014</v>
      </c>
      <c r="QG42" s="9">
        <f t="shared" si="304"/>
        <v>229.33000000000004</v>
      </c>
      <c r="QH42" s="9">
        <f t="shared" si="305"/>
        <v>20.325880000000002</v>
      </c>
      <c r="QI42" s="9">
        <f t="shared" si="306"/>
        <v>508.14700000000005</v>
      </c>
      <c r="QJ42" s="9">
        <f t="shared" si="307"/>
        <v>29.499080000000003</v>
      </c>
      <c r="QK42" s="9">
        <f t="shared" si="308"/>
        <v>737.47700000000009</v>
      </c>
      <c r="QL42" s="24">
        <f t="shared" si="309"/>
        <v>518.51904000000013</v>
      </c>
      <c r="QM42" s="24">
        <f t="shared" si="310"/>
        <v>12308.595000000001</v>
      </c>
    </row>
    <row r="43" spans="1:455" s="5" customFormat="1" ht="18.75" customHeight="1" x14ac:dyDescent="0.25">
      <c r="A43" s="8" t="s">
        <v>125</v>
      </c>
      <c r="B43" s="3" t="s">
        <v>3</v>
      </c>
      <c r="C43" s="9">
        <v>800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>
        <v>2</v>
      </c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>
        <f t="shared" si="0"/>
        <v>2E-3</v>
      </c>
      <c r="DZ43" s="9">
        <f t="shared" si="1"/>
        <v>1.6</v>
      </c>
      <c r="EA43" s="9">
        <f t="shared" si="311"/>
        <v>3.4000000000000002E-2</v>
      </c>
      <c r="EB43" s="9">
        <f t="shared" si="2"/>
        <v>27.200000000000003</v>
      </c>
      <c r="EC43" s="9">
        <f t="shared" si="3"/>
        <v>0</v>
      </c>
      <c r="ED43" s="9">
        <f t="shared" si="4"/>
        <v>0</v>
      </c>
      <c r="EE43" s="9">
        <f t="shared" si="312"/>
        <v>0</v>
      </c>
      <c r="EF43" s="9">
        <f t="shared" si="5"/>
        <v>0</v>
      </c>
      <c r="EG43" s="9">
        <f t="shared" si="313"/>
        <v>2E-3</v>
      </c>
      <c r="EH43" s="9">
        <f t="shared" si="314"/>
        <v>1.6</v>
      </c>
      <c r="EI43" s="8" t="s">
        <v>125</v>
      </c>
      <c r="EJ43" s="9">
        <f t="shared" si="6"/>
        <v>3.4000000000000002E-2</v>
      </c>
      <c r="EK43" s="9">
        <f t="shared" si="7"/>
        <v>27.200000000000003</v>
      </c>
      <c r="EL43" s="9">
        <f t="shared" si="315"/>
        <v>1.2240000000000002</v>
      </c>
      <c r="EM43" s="9">
        <f t="shared" si="316"/>
        <v>979.20000000000016</v>
      </c>
      <c r="EN43" s="9">
        <f t="shared" si="317"/>
        <v>1.6320000000000001</v>
      </c>
      <c r="EO43" s="9">
        <f t="shared" si="8"/>
        <v>1305.6000000000001</v>
      </c>
      <c r="EP43" s="9">
        <f t="shared" si="318"/>
        <v>0.68</v>
      </c>
      <c r="EQ43" s="9">
        <f t="shared" si="9"/>
        <v>544</v>
      </c>
      <c r="ER43" s="9">
        <f t="shared" si="10"/>
        <v>0</v>
      </c>
      <c r="ES43" s="9">
        <f t="shared" si="11"/>
        <v>0</v>
      </c>
      <c r="ET43" s="9">
        <f t="shared" si="12"/>
        <v>0</v>
      </c>
      <c r="EU43" s="9">
        <f t="shared" si="13"/>
        <v>0</v>
      </c>
      <c r="EV43" s="9">
        <f t="shared" si="14"/>
        <v>0</v>
      </c>
      <c r="EW43" s="9">
        <f t="shared" si="15"/>
        <v>0</v>
      </c>
      <c r="EX43" s="9">
        <f t="shared" si="16"/>
        <v>3.5360000000000005</v>
      </c>
      <c r="EY43" s="9">
        <f t="shared" si="17"/>
        <v>2828.8</v>
      </c>
      <c r="EZ43" s="9">
        <f t="shared" si="18"/>
        <v>0</v>
      </c>
      <c r="FA43" s="9">
        <f t="shared" si="19"/>
        <v>0</v>
      </c>
      <c r="FB43" s="9">
        <f t="shared" si="20"/>
        <v>3.5360000000000005</v>
      </c>
      <c r="FC43" s="9">
        <f t="shared" si="21"/>
        <v>2828.8</v>
      </c>
      <c r="FD43" s="9">
        <f t="shared" si="22"/>
        <v>0.13600000000000001</v>
      </c>
      <c r="FE43" s="9">
        <f t="shared" si="23"/>
        <v>108.80000000000001</v>
      </c>
      <c r="FF43" s="9">
        <f t="shared" si="24"/>
        <v>0.20400000000000001</v>
      </c>
      <c r="FG43" s="9">
        <f t="shared" si="25"/>
        <v>163.20000000000002</v>
      </c>
      <c r="FH43" s="9">
        <f t="shared" si="26"/>
        <v>0.27200000000000002</v>
      </c>
      <c r="FI43" s="9">
        <f t="shared" si="27"/>
        <v>217.60000000000002</v>
      </c>
      <c r="FJ43" s="9">
        <f t="shared" si="28"/>
        <v>0</v>
      </c>
      <c r="FK43" s="9">
        <f t="shared" si="29"/>
        <v>0</v>
      </c>
      <c r="FL43" s="9">
        <f t="shared" si="30"/>
        <v>0</v>
      </c>
      <c r="FM43" s="9">
        <f t="shared" si="31"/>
        <v>0</v>
      </c>
      <c r="FN43" s="9">
        <f t="shared" si="32"/>
        <v>0</v>
      </c>
      <c r="FO43" s="9">
        <f t="shared" si="33"/>
        <v>0</v>
      </c>
      <c r="FP43" s="9">
        <f t="shared" si="34"/>
        <v>0.51</v>
      </c>
      <c r="FQ43" s="9">
        <f t="shared" si="35"/>
        <v>408</v>
      </c>
      <c r="FR43" s="9">
        <f t="shared" si="36"/>
        <v>0</v>
      </c>
      <c r="FS43" s="9">
        <f t="shared" si="37"/>
        <v>0</v>
      </c>
      <c r="FT43" s="9">
        <f t="shared" si="38"/>
        <v>0.51</v>
      </c>
      <c r="FU43" s="9">
        <f t="shared" si="39"/>
        <v>408</v>
      </c>
      <c r="FV43" s="9">
        <f t="shared" si="40"/>
        <v>0.54400000000000004</v>
      </c>
      <c r="FW43" s="9">
        <f t="shared" si="41"/>
        <v>435.20000000000005</v>
      </c>
      <c r="FX43" s="9">
        <f t="shared" si="42"/>
        <v>0.54400000000000004</v>
      </c>
      <c r="FY43" s="9">
        <f t="shared" si="43"/>
        <v>435.20000000000005</v>
      </c>
      <c r="FZ43" s="9">
        <f t="shared" si="44"/>
        <v>0.27200000000000002</v>
      </c>
      <c r="GA43" s="9">
        <f t="shared" si="45"/>
        <v>217.60000000000002</v>
      </c>
      <c r="GB43" s="9">
        <f t="shared" si="46"/>
        <v>0</v>
      </c>
      <c r="GC43" s="9">
        <f t="shared" si="47"/>
        <v>0</v>
      </c>
      <c r="GD43" s="9">
        <f t="shared" si="48"/>
        <v>0</v>
      </c>
      <c r="GE43" s="9">
        <f t="shared" si="49"/>
        <v>0</v>
      </c>
      <c r="GF43" s="9">
        <f t="shared" si="50"/>
        <v>0</v>
      </c>
      <c r="GG43" s="9">
        <f t="shared" si="51"/>
        <v>0</v>
      </c>
      <c r="GH43" s="9">
        <f t="shared" si="52"/>
        <v>1.36</v>
      </c>
      <c r="GI43" s="9">
        <f t="shared" si="53"/>
        <v>1088</v>
      </c>
      <c r="GJ43" s="130">
        <f t="shared" si="54"/>
        <v>0</v>
      </c>
      <c r="GK43" s="130">
        <f t="shared" si="55"/>
        <v>0</v>
      </c>
      <c r="GL43" s="9">
        <f t="shared" si="56"/>
        <v>1.36</v>
      </c>
      <c r="GM43" s="9">
        <f t="shared" si="57"/>
        <v>1088</v>
      </c>
      <c r="GN43" s="9">
        <f t="shared" si="58"/>
        <v>0.44200000000000006</v>
      </c>
      <c r="GO43" s="9">
        <f t="shared" si="59"/>
        <v>353.6</v>
      </c>
      <c r="GP43" s="9">
        <f t="shared" si="60"/>
        <v>0.54400000000000004</v>
      </c>
      <c r="GQ43" s="9">
        <f t="shared" si="61"/>
        <v>435.20000000000005</v>
      </c>
      <c r="GR43" s="9">
        <f t="shared" si="62"/>
        <v>0.23800000000000002</v>
      </c>
      <c r="GS43" s="9">
        <f t="shared" si="63"/>
        <v>190.4</v>
      </c>
      <c r="GT43" s="9">
        <f t="shared" si="64"/>
        <v>0</v>
      </c>
      <c r="GU43" s="9">
        <f t="shared" si="65"/>
        <v>0</v>
      </c>
      <c r="GV43" s="9">
        <f t="shared" si="66"/>
        <v>0</v>
      </c>
      <c r="GW43" s="9">
        <f t="shared" si="67"/>
        <v>0</v>
      </c>
      <c r="GX43" s="9">
        <f t="shared" si="68"/>
        <v>0</v>
      </c>
      <c r="GY43" s="9">
        <f t="shared" si="69"/>
        <v>0</v>
      </c>
      <c r="GZ43" s="9">
        <f t="shared" si="70"/>
        <v>1.1900000000000002</v>
      </c>
      <c r="HA43" s="9">
        <f t="shared" si="71"/>
        <v>952.00000000000011</v>
      </c>
      <c r="HB43" s="9">
        <f t="shared" si="72"/>
        <v>0</v>
      </c>
      <c r="HC43" s="9">
        <f t="shared" si="73"/>
        <v>0</v>
      </c>
      <c r="HD43" s="9">
        <f t="shared" si="74"/>
        <v>1.1900000000000002</v>
      </c>
      <c r="HE43" s="9">
        <f t="shared" si="75"/>
        <v>952.00000000000011</v>
      </c>
      <c r="HF43" s="9">
        <f t="shared" si="76"/>
        <v>1.8360000000000001</v>
      </c>
      <c r="HG43" s="9">
        <f t="shared" si="77"/>
        <v>1468.8</v>
      </c>
      <c r="HH43" s="9">
        <f t="shared" si="78"/>
        <v>1.0880000000000001</v>
      </c>
      <c r="HI43" s="9">
        <f t="shared" si="79"/>
        <v>870.40000000000009</v>
      </c>
      <c r="HJ43" s="9">
        <f t="shared" si="80"/>
        <v>0.78200000000000003</v>
      </c>
      <c r="HK43" s="9">
        <f t="shared" si="81"/>
        <v>625.6</v>
      </c>
      <c r="HL43" s="9">
        <f t="shared" si="82"/>
        <v>0</v>
      </c>
      <c r="HM43" s="9">
        <f t="shared" si="83"/>
        <v>0</v>
      </c>
      <c r="HN43" s="9">
        <f t="shared" si="84"/>
        <v>0</v>
      </c>
      <c r="HO43" s="9">
        <f t="shared" si="85"/>
        <v>0</v>
      </c>
      <c r="HP43" s="9">
        <f t="shared" si="326"/>
        <v>0</v>
      </c>
      <c r="HQ43" s="9">
        <f t="shared" si="87"/>
        <v>0</v>
      </c>
      <c r="HR43" s="9">
        <f t="shared" si="88"/>
        <v>3.6720000000000002</v>
      </c>
      <c r="HS43" s="9">
        <f t="shared" si="89"/>
        <v>2937.6</v>
      </c>
      <c r="HT43" s="9">
        <f t="shared" si="90"/>
        <v>0</v>
      </c>
      <c r="HU43" s="9">
        <f t="shared" si="91"/>
        <v>0</v>
      </c>
      <c r="HV43" s="9">
        <f t="shared" si="92"/>
        <v>3.6720000000000002</v>
      </c>
      <c r="HW43" s="9">
        <f t="shared" si="93"/>
        <v>2937.6</v>
      </c>
      <c r="HX43" s="9">
        <f t="shared" si="325"/>
        <v>0.374</v>
      </c>
      <c r="HY43" s="9">
        <f t="shared" si="94"/>
        <v>299.2</v>
      </c>
      <c r="HZ43" s="9">
        <f t="shared" si="95"/>
        <v>0.30600000000000005</v>
      </c>
      <c r="IA43" s="9">
        <f t="shared" si="96"/>
        <v>244.80000000000004</v>
      </c>
      <c r="IB43" s="9">
        <f t="shared" si="97"/>
        <v>0.27200000000000002</v>
      </c>
      <c r="IC43" s="9">
        <f t="shared" si="98"/>
        <v>217.60000000000002</v>
      </c>
      <c r="ID43" s="9">
        <f t="shared" si="99"/>
        <v>0</v>
      </c>
      <c r="IE43" s="9">
        <f t="shared" si="100"/>
        <v>0</v>
      </c>
      <c r="IF43" s="9">
        <f t="shared" si="101"/>
        <v>0</v>
      </c>
      <c r="IG43" s="9">
        <f t="shared" si="102"/>
        <v>0</v>
      </c>
      <c r="IH43" s="9">
        <f t="shared" si="103"/>
        <v>0</v>
      </c>
      <c r="II43" s="9">
        <f t="shared" si="104"/>
        <v>0</v>
      </c>
      <c r="IJ43" s="9">
        <f t="shared" si="105"/>
        <v>0.91800000000000004</v>
      </c>
      <c r="IK43" s="9">
        <f t="shared" si="106"/>
        <v>734.4</v>
      </c>
      <c r="IL43" s="9">
        <f t="shared" si="107"/>
        <v>0</v>
      </c>
      <c r="IM43" s="9">
        <f t="shared" si="108"/>
        <v>0</v>
      </c>
      <c r="IN43" s="9">
        <f t="shared" si="109"/>
        <v>0.91800000000000004</v>
      </c>
      <c r="IO43" s="9">
        <f t="shared" si="110"/>
        <v>734.4</v>
      </c>
      <c r="IP43" s="9">
        <f t="shared" si="111"/>
        <v>0.91800000000000004</v>
      </c>
      <c r="IQ43" s="9">
        <f t="shared" si="112"/>
        <v>734.4</v>
      </c>
      <c r="IR43" s="9">
        <f t="shared" si="113"/>
        <v>0.748</v>
      </c>
      <c r="IS43" s="9">
        <f t="shared" si="114"/>
        <v>598.4</v>
      </c>
      <c r="IT43" s="9">
        <f t="shared" si="115"/>
        <v>0.51</v>
      </c>
      <c r="IU43" s="9">
        <f t="shared" si="116"/>
        <v>408</v>
      </c>
      <c r="IV43" s="9">
        <f t="shared" si="117"/>
        <v>0</v>
      </c>
      <c r="IW43" s="9">
        <f t="shared" si="118"/>
        <v>0</v>
      </c>
      <c r="IX43" s="9">
        <f t="shared" si="119"/>
        <v>0</v>
      </c>
      <c r="IY43" s="9">
        <f t="shared" si="120"/>
        <v>0</v>
      </c>
      <c r="IZ43" s="9">
        <f t="shared" si="121"/>
        <v>0</v>
      </c>
      <c r="JA43" s="9">
        <f t="shared" si="122"/>
        <v>0</v>
      </c>
      <c r="JB43" s="9">
        <f t="shared" si="123"/>
        <v>2.1420000000000003</v>
      </c>
      <c r="JC43" s="9">
        <f t="shared" si="124"/>
        <v>1713.6000000000004</v>
      </c>
      <c r="JD43" s="9">
        <f t="shared" si="125"/>
        <v>0</v>
      </c>
      <c r="JE43" s="9">
        <f t="shared" si="126"/>
        <v>0</v>
      </c>
      <c r="JF43" s="9">
        <f t="shared" si="127"/>
        <v>2.1420000000000003</v>
      </c>
      <c r="JG43" s="9">
        <f t="shared" si="128"/>
        <v>1713.6000000000004</v>
      </c>
      <c r="JH43" s="9">
        <f t="shared" si="129"/>
        <v>0.85000000000000009</v>
      </c>
      <c r="JI43" s="9">
        <f t="shared" si="130"/>
        <v>680.00000000000011</v>
      </c>
      <c r="JJ43" s="9">
        <f t="shared" si="131"/>
        <v>0.81600000000000006</v>
      </c>
      <c r="JK43" s="9">
        <f t="shared" si="132"/>
        <v>652.80000000000007</v>
      </c>
      <c r="JL43" s="9">
        <f t="shared" si="133"/>
        <v>0.27200000000000002</v>
      </c>
      <c r="JM43" s="9">
        <f t="shared" si="134"/>
        <v>217.60000000000002</v>
      </c>
      <c r="JN43" s="9">
        <f t="shared" si="135"/>
        <v>0.85000000000000009</v>
      </c>
      <c r="JO43" s="9">
        <f t="shared" si="136"/>
        <v>680.00000000000011</v>
      </c>
      <c r="JP43" s="9">
        <f t="shared" si="137"/>
        <v>0</v>
      </c>
      <c r="JQ43" s="9">
        <f t="shared" si="138"/>
        <v>0</v>
      </c>
      <c r="JR43" s="9">
        <f t="shared" si="139"/>
        <v>0</v>
      </c>
      <c r="JS43" s="9">
        <f t="shared" si="140"/>
        <v>0</v>
      </c>
      <c r="JT43" s="9">
        <f t="shared" si="141"/>
        <v>1.9040000000000001</v>
      </c>
      <c r="JU43" s="9">
        <f t="shared" si="142"/>
        <v>1523.2</v>
      </c>
      <c r="JV43" s="9">
        <f t="shared" si="143"/>
        <v>0</v>
      </c>
      <c r="JW43" s="9">
        <f t="shared" si="144"/>
        <v>0</v>
      </c>
      <c r="JX43" s="9">
        <f t="shared" si="145"/>
        <v>1.9040000000000001</v>
      </c>
      <c r="JY43" s="9">
        <f t="shared" si="146"/>
        <v>1523.2</v>
      </c>
      <c r="JZ43" s="9">
        <f t="shared" si="147"/>
        <v>0.44200000000000006</v>
      </c>
      <c r="KA43" s="9">
        <f t="shared" si="148"/>
        <v>353.6</v>
      </c>
      <c r="KB43" s="9">
        <f t="shared" si="149"/>
        <v>0.27200000000000002</v>
      </c>
      <c r="KC43" s="9">
        <f t="shared" si="150"/>
        <v>217.60000000000002</v>
      </c>
      <c r="KD43" s="9">
        <f t="shared" si="151"/>
        <v>0.17</v>
      </c>
      <c r="KE43" s="9">
        <f t="shared" si="152"/>
        <v>136</v>
      </c>
      <c r="KF43" s="9">
        <f t="shared" si="153"/>
        <v>0</v>
      </c>
      <c r="KG43" s="9">
        <f t="shared" si="154"/>
        <v>0</v>
      </c>
      <c r="KH43" s="9">
        <f t="shared" si="155"/>
        <v>0</v>
      </c>
      <c r="KI43" s="9">
        <f t="shared" si="156"/>
        <v>0</v>
      </c>
      <c r="KJ43" s="9">
        <f t="shared" si="157"/>
        <v>0</v>
      </c>
      <c r="KK43" s="9">
        <f t="shared" si="158"/>
        <v>0</v>
      </c>
      <c r="KL43" s="9">
        <f t="shared" si="159"/>
        <v>0.88400000000000012</v>
      </c>
      <c r="KM43" s="9">
        <f t="shared" si="160"/>
        <v>707.2</v>
      </c>
      <c r="KN43" s="9">
        <f t="shared" si="161"/>
        <v>0</v>
      </c>
      <c r="KO43" s="9">
        <f t="shared" si="162"/>
        <v>0</v>
      </c>
      <c r="KP43" s="9">
        <f t="shared" si="163"/>
        <v>0.88400000000000012</v>
      </c>
      <c r="KQ43" s="9">
        <f t="shared" si="164"/>
        <v>707.2</v>
      </c>
      <c r="KR43" s="9">
        <f t="shared" si="165"/>
        <v>0.34</v>
      </c>
      <c r="KS43" s="9">
        <f t="shared" si="166"/>
        <v>272</v>
      </c>
      <c r="KT43" s="9">
        <f t="shared" si="167"/>
        <v>0.47600000000000003</v>
      </c>
      <c r="KU43" s="9">
        <f t="shared" si="168"/>
        <v>380.8</v>
      </c>
      <c r="KV43" s="9">
        <f t="shared" si="169"/>
        <v>0.20400000000000001</v>
      </c>
      <c r="KW43" s="9">
        <f t="shared" si="170"/>
        <v>163.20000000000002</v>
      </c>
      <c r="KX43" s="9">
        <f t="shared" si="171"/>
        <v>0</v>
      </c>
      <c r="KY43" s="9">
        <f t="shared" si="172"/>
        <v>0</v>
      </c>
      <c r="KZ43" s="9">
        <f t="shared" si="173"/>
        <v>0</v>
      </c>
      <c r="LA43" s="9">
        <f t="shared" si="174"/>
        <v>0</v>
      </c>
      <c r="LB43" s="9">
        <f t="shared" si="175"/>
        <v>0</v>
      </c>
      <c r="LC43" s="9">
        <f t="shared" si="176"/>
        <v>0</v>
      </c>
      <c r="LD43" s="9">
        <f t="shared" si="177"/>
        <v>0.9860000000000001</v>
      </c>
      <c r="LE43" s="9">
        <f t="shared" si="178"/>
        <v>788.80000000000007</v>
      </c>
      <c r="LF43" s="9">
        <f t="shared" si="179"/>
        <v>0</v>
      </c>
      <c r="LG43" s="9">
        <f t="shared" si="180"/>
        <v>0</v>
      </c>
      <c r="LH43" s="9">
        <f t="shared" si="181"/>
        <v>0.9860000000000001</v>
      </c>
      <c r="LI43" s="9">
        <f t="shared" si="319"/>
        <v>788.80000000000007</v>
      </c>
      <c r="LJ43" s="9">
        <f t="shared" si="182"/>
        <v>0.95200000000000007</v>
      </c>
      <c r="LK43" s="9">
        <f t="shared" si="183"/>
        <v>761.6</v>
      </c>
      <c r="LL43" s="9">
        <f t="shared" si="184"/>
        <v>1.4280000000000002</v>
      </c>
      <c r="LM43" s="9">
        <f t="shared" si="185"/>
        <v>1142.4000000000001</v>
      </c>
      <c r="LN43" s="9">
        <f t="shared" si="186"/>
        <v>0.13600000000000001</v>
      </c>
      <c r="LO43" s="9">
        <f t="shared" si="187"/>
        <v>108.80000000000001</v>
      </c>
      <c r="LP43" s="9">
        <f t="shared" si="188"/>
        <v>0</v>
      </c>
      <c r="LQ43" s="9">
        <f t="shared" si="189"/>
        <v>0</v>
      </c>
      <c r="LR43" s="9">
        <f t="shared" si="190"/>
        <v>0</v>
      </c>
      <c r="LS43" s="9">
        <f t="shared" si="191"/>
        <v>0</v>
      </c>
      <c r="LT43" s="9">
        <f t="shared" si="192"/>
        <v>0</v>
      </c>
      <c r="LU43" s="9">
        <f t="shared" si="193"/>
        <v>0</v>
      </c>
      <c r="LV43" s="9">
        <f t="shared" si="194"/>
        <v>2.516</v>
      </c>
      <c r="LW43" s="9">
        <f t="shared" si="195"/>
        <v>2012.8</v>
      </c>
      <c r="LX43" s="9">
        <f t="shared" si="196"/>
        <v>0</v>
      </c>
      <c r="LY43" s="9">
        <f t="shared" si="197"/>
        <v>0</v>
      </c>
      <c r="LZ43" s="9">
        <f t="shared" si="198"/>
        <v>2.516</v>
      </c>
      <c r="MA43" s="9">
        <f t="shared" si="199"/>
        <v>2012.8</v>
      </c>
      <c r="MB43" s="9">
        <f t="shared" si="200"/>
        <v>2.04</v>
      </c>
      <c r="MC43" s="9">
        <f t="shared" si="201"/>
        <v>1632</v>
      </c>
      <c r="MD43" s="9">
        <f t="shared" si="202"/>
        <v>2.4820000000000002</v>
      </c>
      <c r="ME43" s="9">
        <f t="shared" si="203"/>
        <v>1985.6000000000001</v>
      </c>
      <c r="MF43" s="9">
        <f t="shared" si="204"/>
        <v>0.81600000000000006</v>
      </c>
      <c r="MG43" s="9">
        <f t="shared" si="205"/>
        <v>652.80000000000007</v>
      </c>
      <c r="MH43" s="9">
        <f t="shared" si="206"/>
        <v>0</v>
      </c>
      <c r="MI43" s="9">
        <f t="shared" si="207"/>
        <v>0</v>
      </c>
      <c r="MJ43" s="9">
        <f t="shared" si="208"/>
        <v>0</v>
      </c>
      <c r="MK43" s="9">
        <f t="shared" si="209"/>
        <v>0</v>
      </c>
      <c r="ML43" s="9">
        <f t="shared" si="210"/>
        <v>0</v>
      </c>
      <c r="MM43" s="9">
        <f t="shared" si="211"/>
        <v>0</v>
      </c>
      <c r="MN43" s="9">
        <f t="shared" si="212"/>
        <v>5.3040000000000003</v>
      </c>
      <c r="MO43" s="9">
        <f t="shared" si="213"/>
        <v>4243.2</v>
      </c>
      <c r="MP43" s="9">
        <f t="shared" si="214"/>
        <v>0</v>
      </c>
      <c r="MQ43" s="9">
        <f t="shared" si="215"/>
        <v>0</v>
      </c>
      <c r="MR43" s="9">
        <f t="shared" si="216"/>
        <v>5.3040000000000003</v>
      </c>
      <c r="MS43" s="9">
        <f t="shared" si="320"/>
        <v>4243.2</v>
      </c>
      <c r="MT43" s="9">
        <f t="shared" si="217"/>
        <v>1.4620000000000002</v>
      </c>
      <c r="MU43" s="9">
        <f t="shared" si="218"/>
        <v>1169.6000000000001</v>
      </c>
      <c r="MV43" s="9">
        <f t="shared" si="219"/>
        <v>1.36</v>
      </c>
      <c r="MW43" s="9">
        <f t="shared" si="220"/>
        <v>1088</v>
      </c>
      <c r="MX43" s="9">
        <f t="shared" si="221"/>
        <v>0.51</v>
      </c>
      <c r="MY43" s="9">
        <f t="shared" si="222"/>
        <v>408</v>
      </c>
      <c r="MZ43" s="9">
        <f t="shared" si="223"/>
        <v>0</v>
      </c>
      <c r="NA43" s="9">
        <f t="shared" si="224"/>
        <v>0</v>
      </c>
      <c r="NB43" s="9">
        <f t="shared" si="225"/>
        <v>0</v>
      </c>
      <c r="NC43" s="9">
        <f t="shared" si="226"/>
        <v>0</v>
      </c>
      <c r="ND43" s="9">
        <f t="shared" si="227"/>
        <v>0</v>
      </c>
      <c r="NE43" s="9">
        <f t="shared" si="228"/>
        <v>0</v>
      </c>
      <c r="NF43" s="9">
        <f t="shared" si="229"/>
        <v>3.2640000000000002</v>
      </c>
      <c r="NG43" s="9">
        <f t="shared" si="230"/>
        <v>2611.2000000000003</v>
      </c>
      <c r="NH43" s="9">
        <f t="shared" si="231"/>
        <v>0</v>
      </c>
      <c r="NI43" s="9">
        <f t="shared" si="232"/>
        <v>0</v>
      </c>
      <c r="NJ43" s="9">
        <f t="shared" si="233"/>
        <v>3.2640000000000002</v>
      </c>
      <c r="NK43" s="9">
        <f t="shared" si="234"/>
        <v>2611.2000000000003</v>
      </c>
      <c r="NL43" s="9">
        <f t="shared" si="235"/>
        <v>1.496</v>
      </c>
      <c r="NM43" s="9">
        <f t="shared" si="236"/>
        <v>1196.8</v>
      </c>
      <c r="NN43" s="9">
        <f t="shared" si="237"/>
        <v>1.6320000000000001</v>
      </c>
      <c r="NO43" s="9">
        <f t="shared" si="238"/>
        <v>1305.6000000000001</v>
      </c>
      <c r="NP43" s="9">
        <f t="shared" si="239"/>
        <v>0.748</v>
      </c>
      <c r="NQ43" s="9">
        <f t="shared" si="240"/>
        <v>598.4</v>
      </c>
      <c r="NR43" s="9">
        <f t="shared" si="241"/>
        <v>0</v>
      </c>
      <c r="NS43" s="9">
        <f t="shared" si="242"/>
        <v>0</v>
      </c>
      <c r="NT43" s="9">
        <f t="shared" si="243"/>
        <v>0</v>
      </c>
      <c r="NU43" s="9">
        <f t="shared" si="244"/>
        <v>0</v>
      </c>
      <c r="NV43" s="9">
        <f t="shared" si="245"/>
        <v>0</v>
      </c>
      <c r="NW43" s="9">
        <f t="shared" si="246"/>
        <v>0</v>
      </c>
      <c r="NX43" s="9">
        <f t="shared" si="247"/>
        <v>3.8080000000000003</v>
      </c>
      <c r="NY43" s="9">
        <f t="shared" si="248"/>
        <v>3046.4</v>
      </c>
      <c r="NZ43" s="9">
        <f t="shared" si="249"/>
        <v>0</v>
      </c>
      <c r="OA43" s="9">
        <f t="shared" si="250"/>
        <v>0</v>
      </c>
      <c r="OB43" s="9">
        <f t="shared" si="251"/>
        <v>3.8080000000000003</v>
      </c>
      <c r="OC43" s="9">
        <f t="shared" si="321"/>
        <v>3046.4</v>
      </c>
      <c r="OD43" s="9">
        <f t="shared" si="252"/>
        <v>0.47600000000000003</v>
      </c>
      <c r="OE43" s="9">
        <f t="shared" si="253"/>
        <v>380.8</v>
      </c>
      <c r="OF43" s="9">
        <f t="shared" si="254"/>
        <v>0.40800000000000003</v>
      </c>
      <c r="OG43" s="9">
        <f t="shared" si="255"/>
        <v>326.40000000000003</v>
      </c>
      <c r="OH43" s="9">
        <f t="shared" si="256"/>
        <v>0.20400000000000001</v>
      </c>
      <c r="OI43" s="9">
        <f t="shared" si="257"/>
        <v>163.20000000000002</v>
      </c>
      <c r="OJ43" s="9">
        <f t="shared" si="258"/>
        <v>0</v>
      </c>
      <c r="OK43" s="9">
        <f t="shared" si="259"/>
        <v>0</v>
      </c>
      <c r="OL43" s="9">
        <f t="shared" si="260"/>
        <v>0</v>
      </c>
      <c r="OM43" s="9">
        <f t="shared" si="261"/>
        <v>0</v>
      </c>
      <c r="ON43" s="9">
        <f t="shared" si="262"/>
        <v>0</v>
      </c>
      <c r="OO43" s="9">
        <f t="shared" si="263"/>
        <v>0</v>
      </c>
      <c r="OP43" s="9">
        <f t="shared" si="264"/>
        <v>1.0880000000000001</v>
      </c>
      <c r="OQ43" s="9">
        <f t="shared" si="265"/>
        <v>870.40000000000009</v>
      </c>
      <c r="OR43" s="9">
        <f t="shared" si="266"/>
        <v>0</v>
      </c>
      <c r="OS43" s="9">
        <f t="shared" si="267"/>
        <v>0</v>
      </c>
      <c r="OT43" s="9">
        <f t="shared" si="322"/>
        <v>1.0880000000000001</v>
      </c>
      <c r="OU43" s="9">
        <f t="shared" si="268"/>
        <v>870.40000000000009</v>
      </c>
      <c r="OV43" s="9">
        <f t="shared" si="269"/>
        <v>1.5640000000000001</v>
      </c>
      <c r="OW43" s="9">
        <f t="shared" si="270"/>
        <v>1251.2</v>
      </c>
      <c r="OX43" s="9">
        <f t="shared" si="271"/>
        <v>0.95200000000000007</v>
      </c>
      <c r="OY43" s="9">
        <f t="shared" si="272"/>
        <v>761.6</v>
      </c>
      <c r="OZ43" s="9">
        <f t="shared" si="273"/>
        <v>1.2240000000000002</v>
      </c>
      <c r="PA43" s="9">
        <f t="shared" si="274"/>
        <v>979.20000000000016</v>
      </c>
      <c r="PB43" s="9">
        <f t="shared" si="275"/>
        <v>0</v>
      </c>
      <c r="PC43" s="9">
        <f t="shared" si="276"/>
        <v>0</v>
      </c>
      <c r="PD43" s="9">
        <f t="shared" si="277"/>
        <v>0</v>
      </c>
      <c r="PE43" s="9">
        <f t="shared" si="278"/>
        <v>0</v>
      </c>
      <c r="PF43" s="9">
        <f t="shared" si="279"/>
        <v>0</v>
      </c>
      <c r="PG43" s="9">
        <f t="shared" si="280"/>
        <v>0</v>
      </c>
      <c r="PH43" s="9">
        <f t="shared" si="281"/>
        <v>3.7060000000000004</v>
      </c>
      <c r="PI43" s="9">
        <f t="shared" si="282"/>
        <v>2964.8</v>
      </c>
      <c r="PJ43" s="9">
        <f t="shared" si="283"/>
        <v>0</v>
      </c>
      <c r="PK43" s="9">
        <f t="shared" si="284"/>
        <v>0</v>
      </c>
      <c r="PL43" s="9">
        <f t="shared" si="285"/>
        <v>3.7060000000000004</v>
      </c>
      <c r="PM43" s="9">
        <f t="shared" si="323"/>
        <v>2964.8</v>
      </c>
      <c r="PN43" s="9">
        <f t="shared" si="286"/>
        <v>0.44200000000000006</v>
      </c>
      <c r="PO43" s="9">
        <f t="shared" si="287"/>
        <v>353.6</v>
      </c>
      <c r="PP43" s="9">
        <f t="shared" si="288"/>
        <v>0.44200000000000006</v>
      </c>
      <c r="PQ43" s="9">
        <f t="shared" si="289"/>
        <v>353.6</v>
      </c>
      <c r="PR43" s="9">
        <f t="shared" si="290"/>
        <v>0.20400000000000001</v>
      </c>
      <c r="PS43" s="9">
        <f t="shared" si="291"/>
        <v>163.20000000000002</v>
      </c>
      <c r="PT43" s="9">
        <f t="shared" si="292"/>
        <v>0</v>
      </c>
      <c r="PU43" s="9">
        <f t="shared" si="293"/>
        <v>0</v>
      </c>
      <c r="PV43" s="9">
        <f t="shared" si="294"/>
        <v>0</v>
      </c>
      <c r="PW43" s="9">
        <f t="shared" si="295"/>
        <v>0</v>
      </c>
      <c r="PX43" s="9">
        <f t="shared" si="296"/>
        <v>0</v>
      </c>
      <c r="PY43" s="9">
        <f t="shared" si="297"/>
        <v>0</v>
      </c>
      <c r="PZ43" s="9">
        <f t="shared" si="298"/>
        <v>1.0880000000000001</v>
      </c>
      <c r="QA43" s="9">
        <f t="shared" si="299"/>
        <v>870.40000000000009</v>
      </c>
      <c r="QB43" s="9">
        <f t="shared" si="300"/>
        <v>0</v>
      </c>
      <c r="QC43" s="9">
        <f t="shared" si="301"/>
        <v>0</v>
      </c>
      <c r="QD43" s="9">
        <f t="shared" si="302"/>
        <v>1.0880000000000001</v>
      </c>
      <c r="QE43" s="9">
        <f t="shared" si="324"/>
        <v>870.40000000000009</v>
      </c>
      <c r="QF43" s="9">
        <f t="shared" si="303"/>
        <v>2.4140000000000001</v>
      </c>
      <c r="QG43" s="9">
        <f t="shared" si="304"/>
        <v>1931.2</v>
      </c>
      <c r="QH43" s="9">
        <f t="shared" si="305"/>
        <v>0</v>
      </c>
      <c r="QI43" s="9">
        <f t="shared" si="306"/>
        <v>0</v>
      </c>
      <c r="QJ43" s="9">
        <f t="shared" si="307"/>
        <v>2.4140000000000001</v>
      </c>
      <c r="QK43" s="9">
        <f t="shared" si="308"/>
        <v>1931.2</v>
      </c>
      <c r="QL43" s="24">
        <f t="shared" si="309"/>
        <v>42.432000000000009</v>
      </c>
      <c r="QM43" s="24">
        <f t="shared" si="310"/>
        <v>32232.000000000004</v>
      </c>
    </row>
    <row r="44" spans="1:455" s="5" customFormat="1" ht="18.75" customHeight="1" x14ac:dyDescent="0.25">
      <c r="A44" s="8" t="s">
        <v>126</v>
      </c>
      <c r="B44" s="3" t="s">
        <v>3</v>
      </c>
      <c r="C44" s="9">
        <v>365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>
        <v>186</v>
      </c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>
        <f t="shared" si="0"/>
        <v>0.186</v>
      </c>
      <c r="DZ44" s="9">
        <f t="shared" si="1"/>
        <v>67.89</v>
      </c>
      <c r="EA44" s="9">
        <f t="shared" si="311"/>
        <v>3.1619999999999999</v>
      </c>
      <c r="EB44" s="9">
        <f t="shared" si="2"/>
        <v>1154.1299999999999</v>
      </c>
      <c r="EC44" s="9">
        <f t="shared" si="3"/>
        <v>0</v>
      </c>
      <c r="ED44" s="9">
        <f t="shared" si="4"/>
        <v>0</v>
      </c>
      <c r="EE44" s="9">
        <f t="shared" si="312"/>
        <v>0</v>
      </c>
      <c r="EF44" s="9">
        <f t="shared" si="5"/>
        <v>0</v>
      </c>
      <c r="EG44" s="9">
        <f t="shared" si="313"/>
        <v>0.186</v>
      </c>
      <c r="EH44" s="9">
        <f t="shared" si="314"/>
        <v>67.89</v>
      </c>
      <c r="EI44" s="8" t="s">
        <v>126</v>
      </c>
      <c r="EJ44" s="9">
        <f t="shared" si="6"/>
        <v>3.1619999999999999</v>
      </c>
      <c r="EK44" s="9">
        <f t="shared" si="7"/>
        <v>1154.1299999999999</v>
      </c>
      <c r="EL44" s="9">
        <f t="shared" si="315"/>
        <v>113.83199999999999</v>
      </c>
      <c r="EM44" s="9">
        <f t="shared" si="316"/>
        <v>41548.68</v>
      </c>
      <c r="EN44" s="9">
        <f t="shared" si="317"/>
        <v>151.77600000000001</v>
      </c>
      <c r="EO44" s="9">
        <f t="shared" si="8"/>
        <v>55398.240000000005</v>
      </c>
      <c r="EP44" s="9">
        <f t="shared" si="318"/>
        <v>63.239999999999995</v>
      </c>
      <c r="EQ44" s="9">
        <f t="shared" si="9"/>
        <v>23082.6</v>
      </c>
      <c r="ER44" s="9">
        <f t="shared" si="10"/>
        <v>0</v>
      </c>
      <c r="ES44" s="9">
        <f t="shared" si="11"/>
        <v>0</v>
      </c>
      <c r="ET44" s="9">
        <f t="shared" si="12"/>
        <v>0</v>
      </c>
      <c r="EU44" s="9">
        <f t="shared" si="13"/>
        <v>0</v>
      </c>
      <c r="EV44" s="9">
        <f t="shared" si="14"/>
        <v>0</v>
      </c>
      <c r="EW44" s="9">
        <f t="shared" si="15"/>
        <v>0</v>
      </c>
      <c r="EX44" s="9">
        <f t="shared" si="16"/>
        <v>328.84800000000001</v>
      </c>
      <c r="EY44" s="9">
        <f t="shared" si="17"/>
        <v>120029.52</v>
      </c>
      <c r="EZ44" s="9">
        <f t="shared" si="18"/>
        <v>0</v>
      </c>
      <c r="FA44" s="9">
        <f t="shared" si="19"/>
        <v>0</v>
      </c>
      <c r="FB44" s="9">
        <f t="shared" si="20"/>
        <v>328.84800000000001</v>
      </c>
      <c r="FC44" s="9">
        <f t="shared" si="21"/>
        <v>120029.52</v>
      </c>
      <c r="FD44" s="9">
        <f t="shared" si="22"/>
        <v>12.648</v>
      </c>
      <c r="FE44" s="9">
        <f t="shared" si="23"/>
        <v>4616.5199999999995</v>
      </c>
      <c r="FF44" s="9">
        <f t="shared" si="24"/>
        <v>18.972000000000001</v>
      </c>
      <c r="FG44" s="9">
        <f t="shared" si="25"/>
        <v>6924.7800000000007</v>
      </c>
      <c r="FH44" s="9">
        <f t="shared" si="26"/>
        <v>25.295999999999999</v>
      </c>
      <c r="FI44" s="9">
        <f t="shared" si="27"/>
        <v>9233.0399999999991</v>
      </c>
      <c r="FJ44" s="9">
        <f t="shared" si="28"/>
        <v>0</v>
      </c>
      <c r="FK44" s="9">
        <f t="shared" si="29"/>
        <v>0</v>
      </c>
      <c r="FL44" s="9">
        <f t="shared" si="30"/>
        <v>0</v>
      </c>
      <c r="FM44" s="9">
        <f t="shared" si="31"/>
        <v>0</v>
      </c>
      <c r="FN44" s="9">
        <f t="shared" si="32"/>
        <v>0</v>
      </c>
      <c r="FO44" s="9">
        <f t="shared" si="33"/>
        <v>0</v>
      </c>
      <c r="FP44" s="9">
        <f t="shared" si="34"/>
        <v>47.43</v>
      </c>
      <c r="FQ44" s="9">
        <f t="shared" si="35"/>
        <v>17311.95</v>
      </c>
      <c r="FR44" s="9">
        <f t="shared" si="36"/>
        <v>0</v>
      </c>
      <c r="FS44" s="9">
        <f t="shared" si="37"/>
        <v>0</v>
      </c>
      <c r="FT44" s="9">
        <f t="shared" si="38"/>
        <v>47.43</v>
      </c>
      <c r="FU44" s="9">
        <f t="shared" si="39"/>
        <v>17311.95</v>
      </c>
      <c r="FV44" s="9">
        <f t="shared" si="40"/>
        <v>50.591999999999999</v>
      </c>
      <c r="FW44" s="9">
        <f t="shared" si="41"/>
        <v>18466.079999999998</v>
      </c>
      <c r="FX44" s="9">
        <f t="shared" si="42"/>
        <v>50.591999999999999</v>
      </c>
      <c r="FY44" s="9">
        <f t="shared" si="43"/>
        <v>18466.079999999998</v>
      </c>
      <c r="FZ44" s="9">
        <f t="shared" si="44"/>
        <v>25.295999999999999</v>
      </c>
      <c r="GA44" s="9">
        <f t="shared" si="45"/>
        <v>9233.0399999999991</v>
      </c>
      <c r="GB44" s="9">
        <f t="shared" si="46"/>
        <v>0</v>
      </c>
      <c r="GC44" s="9">
        <f t="shared" si="47"/>
        <v>0</v>
      </c>
      <c r="GD44" s="9">
        <f t="shared" si="48"/>
        <v>0</v>
      </c>
      <c r="GE44" s="9">
        <f t="shared" si="49"/>
        <v>0</v>
      </c>
      <c r="GF44" s="9">
        <f t="shared" si="50"/>
        <v>0</v>
      </c>
      <c r="GG44" s="9">
        <f t="shared" si="51"/>
        <v>0</v>
      </c>
      <c r="GH44" s="9">
        <f t="shared" si="52"/>
        <v>126.47999999999999</v>
      </c>
      <c r="GI44" s="9">
        <f t="shared" si="53"/>
        <v>46165.2</v>
      </c>
      <c r="GJ44" s="130">
        <f t="shared" si="54"/>
        <v>0</v>
      </c>
      <c r="GK44" s="130">
        <f t="shared" si="55"/>
        <v>0</v>
      </c>
      <c r="GL44" s="9">
        <f t="shared" si="56"/>
        <v>126.47999999999999</v>
      </c>
      <c r="GM44" s="9">
        <f t="shared" si="57"/>
        <v>46165.2</v>
      </c>
      <c r="GN44" s="9">
        <f t="shared" si="58"/>
        <v>41.106000000000002</v>
      </c>
      <c r="GO44" s="9">
        <f t="shared" si="59"/>
        <v>15003.69</v>
      </c>
      <c r="GP44" s="9">
        <f t="shared" si="60"/>
        <v>50.591999999999999</v>
      </c>
      <c r="GQ44" s="9">
        <f t="shared" si="61"/>
        <v>18466.079999999998</v>
      </c>
      <c r="GR44" s="9">
        <f t="shared" si="62"/>
        <v>22.134</v>
      </c>
      <c r="GS44" s="9">
        <f t="shared" si="63"/>
        <v>8078.91</v>
      </c>
      <c r="GT44" s="9">
        <f t="shared" si="64"/>
        <v>0</v>
      </c>
      <c r="GU44" s="9">
        <f t="shared" si="65"/>
        <v>0</v>
      </c>
      <c r="GV44" s="9">
        <f t="shared" si="66"/>
        <v>0</v>
      </c>
      <c r="GW44" s="9">
        <f t="shared" si="67"/>
        <v>0</v>
      </c>
      <c r="GX44" s="9">
        <f t="shared" si="68"/>
        <v>0</v>
      </c>
      <c r="GY44" s="9">
        <f t="shared" si="69"/>
        <v>0</v>
      </c>
      <c r="GZ44" s="9">
        <f t="shared" si="70"/>
        <v>110.67</v>
      </c>
      <c r="HA44" s="9">
        <f t="shared" si="71"/>
        <v>40394.550000000003</v>
      </c>
      <c r="HB44" s="9">
        <f t="shared" si="72"/>
        <v>0</v>
      </c>
      <c r="HC44" s="9">
        <f t="shared" si="73"/>
        <v>0</v>
      </c>
      <c r="HD44" s="9">
        <f t="shared" si="74"/>
        <v>110.67</v>
      </c>
      <c r="HE44" s="9">
        <f t="shared" si="75"/>
        <v>40394.550000000003</v>
      </c>
      <c r="HF44" s="9">
        <f t="shared" si="76"/>
        <v>170.74799999999999</v>
      </c>
      <c r="HG44" s="9">
        <f t="shared" si="77"/>
        <v>62323.02</v>
      </c>
      <c r="HH44" s="9">
        <f t="shared" si="78"/>
        <v>101.184</v>
      </c>
      <c r="HI44" s="9">
        <f t="shared" si="79"/>
        <v>36932.159999999996</v>
      </c>
      <c r="HJ44" s="9">
        <f t="shared" si="80"/>
        <v>72.725999999999999</v>
      </c>
      <c r="HK44" s="9">
        <f t="shared" si="81"/>
        <v>26544.989999999998</v>
      </c>
      <c r="HL44" s="9">
        <f t="shared" si="82"/>
        <v>0</v>
      </c>
      <c r="HM44" s="9">
        <f t="shared" si="83"/>
        <v>0</v>
      </c>
      <c r="HN44" s="9">
        <f t="shared" si="84"/>
        <v>0</v>
      </c>
      <c r="HO44" s="9">
        <f t="shared" si="85"/>
        <v>0</v>
      </c>
      <c r="HP44" s="9">
        <f t="shared" si="326"/>
        <v>0</v>
      </c>
      <c r="HQ44" s="9">
        <f t="shared" si="87"/>
        <v>0</v>
      </c>
      <c r="HR44" s="9">
        <f t="shared" si="88"/>
        <v>341.49599999999998</v>
      </c>
      <c r="HS44" s="9">
        <f t="shared" si="89"/>
        <v>124646.04</v>
      </c>
      <c r="HT44" s="9">
        <f t="shared" si="90"/>
        <v>0</v>
      </c>
      <c r="HU44" s="9">
        <f t="shared" si="91"/>
        <v>0</v>
      </c>
      <c r="HV44" s="9">
        <f t="shared" si="92"/>
        <v>341.49599999999998</v>
      </c>
      <c r="HW44" s="9">
        <f t="shared" si="93"/>
        <v>124646.04</v>
      </c>
      <c r="HX44" s="9">
        <f t="shared" si="325"/>
        <v>34.781999999999996</v>
      </c>
      <c r="HY44" s="9">
        <f t="shared" si="94"/>
        <v>12695.429999999998</v>
      </c>
      <c r="HZ44" s="9">
        <f t="shared" si="95"/>
        <v>28.457999999999998</v>
      </c>
      <c r="IA44" s="9">
        <f t="shared" si="96"/>
        <v>10387.17</v>
      </c>
      <c r="IB44" s="9">
        <f t="shared" si="97"/>
        <v>25.295999999999999</v>
      </c>
      <c r="IC44" s="9">
        <f t="shared" si="98"/>
        <v>9233.0399999999991</v>
      </c>
      <c r="ID44" s="9">
        <f t="shared" si="99"/>
        <v>0</v>
      </c>
      <c r="IE44" s="9">
        <f t="shared" si="100"/>
        <v>0</v>
      </c>
      <c r="IF44" s="9">
        <f t="shared" si="101"/>
        <v>0</v>
      </c>
      <c r="IG44" s="9">
        <f t="shared" si="102"/>
        <v>0</v>
      </c>
      <c r="IH44" s="9">
        <f t="shared" si="103"/>
        <v>0</v>
      </c>
      <c r="II44" s="9">
        <f t="shared" si="104"/>
        <v>0</v>
      </c>
      <c r="IJ44" s="9">
        <f t="shared" si="105"/>
        <v>85.373999999999995</v>
      </c>
      <c r="IK44" s="9">
        <f t="shared" si="106"/>
        <v>31161.51</v>
      </c>
      <c r="IL44" s="9">
        <f t="shared" si="107"/>
        <v>0</v>
      </c>
      <c r="IM44" s="9">
        <f t="shared" si="108"/>
        <v>0</v>
      </c>
      <c r="IN44" s="9">
        <f t="shared" si="109"/>
        <v>85.373999999999995</v>
      </c>
      <c r="IO44" s="9">
        <f t="shared" si="110"/>
        <v>31161.51</v>
      </c>
      <c r="IP44" s="9">
        <f t="shared" si="111"/>
        <v>85.373999999999995</v>
      </c>
      <c r="IQ44" s="9">
        <f t="shared" si="112"/>
        <v>31161.51</v>
      </c>
      <c r="IR44" s="9">
        <f t="shared" si="113"/>
        <v>69.563999999999993</v>
      </c>
      <c r="IS44" s="9">
        <f t="shared" si="114"/>
        <v>25390.859999999997</v>
      </c>
      <c r="IT44" s="9">
        <f t="shared" si="115"/>
        <v>47.43</v>
      </c>
      <c r="IU44" s="9">
        <f t="shared" si="116"/>
        <v>17311.95</v>
      </c>
      <c r="IV44" s="9">
        <f t="shared" si="117"/>
        <v>0</v>
      </c>
      <c r="IW44" s="9">
        <f t="shared" si="118"/>
        <v>0</v>
      </c>
      <c r="IX44" s="9">
        <f t="shared" si="119"/>
        <v>0</v>
      </c>
      <c r="IY44" s="9">
        <f t="shared" si="120"/>
        <v>0</v>
      </c>
      <c r="IZ44" s="9">
        <f t="shared" si="121"/>
        <v>0</v>
      </c>
      <c r="JA44" s="9">
        <f t="shared" si="122"/>
        <v>0</v>
      </c>
      <c r="JB44" s="9">
        <f t="shared" si="123"/>
        <v>199.20599999999999</v>
      </c>
      <c r="JC44" s="9">
        <f t="shared" si="124"/>
        <v>72710.19</v>
      </c>
      <c r="JD44" s="9">
        <f t="shared" si="125"/>
        <v>0</v>
      </c>
      <c r="JE44" s="9">
        <f t="shared" si="126"/>
        <v>0</v>
      </c>
      <c r="JF44" s="9">
        <f t="shared" si="127"/>
        <v>199.20599999999999</v>
      </c>
      <c r="JG44" s="9">
        <f t="shared" si="128"/>
        <v>72710.19</v>
      </c>
      <c r="JH44" s="9">
        <f t="shared" si="129"/>
        <v>79.05</v>
      </c>
      <c r="JI44" s="9">
        <f t="shared" si="130"/>
        <v>28853.25</v>
      </c>
      <c r="JJ44" s="9">
        <f t="shared" si="131"/>
        <v>75.888000000000005</v>
      </c>
      <c r="JK44" s="9">
        <f t="shared" si="132"/>
        <v>27699.120000000003</v>
      </c>
      <c r="JL44" s="9">
        <f t="shared" si="133"/>
        <v>25.295999999999999</v>
      </c>
      <c r="JM44" s="9">
        <f t="shared" si="134"/>
        <v>9233.0399999999991</v>
      </c>
      <c r="JN44" s="9">
        <f t="shared" si="135"/>
        <v>79.05</v>
      </c>
      <c r="JO44" s="9">
        <f t="shared" si="136"/>
        <v>28853.25</v>
      </c>
      <c r="JP44" s="9">
        <f t="shared" si="137"/>
        <v>0</v>
      </c>
      <c r="JQ44" s="9">
        <f t="shared" si="138"/>
        <v>0</v>
      </c>
      <c r="JR44" s="9">
        <f t="shared" si="139"/>
        <v>0</v>
      </c>
      <c r="JS44" s="9">
        <f t="shared" si="140"/>
        <v>0</v>
      </c>
      <c r="JT44" s="9">
        <f t="shared" si="141"/>
        <v>177.072</v>
      </c>
      <c r="JU44" s="9">
        <f t="shared" si="142"/>
        <v>64631.28</v>
      </c>
      <c r="JV44" s="9">
        <f t="shared" si="143"/>
        <v>0</v>
      </c>
      <c r="JW44" s="9">
        <f t="shared" si="144"/>
        <v>0</v>
      </c>
      <c r="JX44" s="9">
        <f t="shared" si="145"/>
        <v>177.072</v>
      </c>
      <c r="JY44" s="9">
        <f t="shared" si="146"/>
        <v>64631.28</v>
      </c>
      <c r="JZ44" s="9">
        <f t="shared" si="147"/>
        <v>41.106000000000002</v>
      </c>
      <c r="KA44" s="9">
        <f t="shared" si="148"/>
        <v>15003.69</v>
      </c>
      <c r="KB44" s="9">
        <f t="shared" si="149"/>
        <v>25.295999999999999</v>
      </c>
      <c r="KC44" s="9">
        <f t="shared" si="150"/>
        <v>9233.0399999999991</v>
      </c>
      <c r="KD44" s="9">
        <f t="shared" si="151"/>
        <v>15.809999999999999</v>
      </c>
      <c r="KE44" s="9">
        <f t="shared" si="152"/>
        <v>5770.65</v>
      </c>
      <c r="KF44" s="9">
        <f t="shared" si="153"/>
        <v>0</v>
      </c>
      <c r="KG44" s="9">
        <f t="shared" si="154"/>
        <v>0</v>
      </c>
      <c r="KH44" s="9">
        <f t="shared" si="155"/>
        <v>0</v>
      </c>
      <c r="KI44" s="9">
        <f t="shared" si="156"/>
        <v>0</v>
      </c>
      <c r="KJ44" s="9">
        <f t="shared" si="157"/>
        <v>0</v>
      </c>
      <c r="KK44" s="9">
        <f t="shared" si="158"/>
        <v>0</v>
      </c>
      <c r="KL44" s="9">
        <f t="shared" si="159"/>
        <v>82.212000000000003</v>
      </c>
      <c r="KM44" s="9">
        <f t="shared" si="160"/>
        <v>30007.38</v>
      </c>
      <c r="KN44" s="9">
        <f t="shared" si="161"/>
        <v>0</v>
      </c>
      <c r="KO44" s="9">
        <f t="shared" si="162"/>
        <v>0</v>
      </c>
      <c r="KP44" s="9">
        <f t="shared" si="163"/>
        <v>82.212000000000003</v>
      </c>
      <c r="KQ44" s="9">
        <f t="shared" si="164"/>
        <v>30007.38</v>
      </c>
      <c r="KR44" s="9">
        <f t="shared" si="165"/>
        <v>31.619999999999997</v>
      </c>
      <c r="KS44" s="9">
        <f t="shared" si="166"/>
        <v>11541.3</v>
      </c>
      <c r="KT44" s="9">
        <f t="shared" si="167"/>
        <v>44.268000000000001</v>
      </c>
      <c r="KU44" s="9">
        <f t="shared" si="168"/>
        <v>16157.82</v>
      </c>
      <c r="KV44" s="9">
        <f t="shared" si="169"/>
        <v>18.972000000000001</v>
      </c>
      <c r="KW44" s="9">
        <f t="shared" si="170"/>
        <v>6924.7800000000007</v>
      </c>
      <c r="KX44" s="9">
        <f t="shared" si="171"/>
        <v>0</v>
      </c>
      <c r="KY44" s="9">
        <f t="shared" si="172"/>
        <v>0</v>
      </c>
      <c r="KZ44" s="9">
        <f t="shared" si="173"/>
        <v>0</v>
      </c>
      <c r="LA44" s="9">
        <f t="shared" si="174"/>
        <v>0</v>
      </c>
      <c r="LB44" s="9">
        <f t="shared" si="175"/>
        <v>0</v>
      </c>
      <c r="LC44" s="9">
        <f t="shared" si="176"/>
        <v>0</v>
      </c>
      <c r="LD44" s="9">
        <f t="shared" si="177"/>
        <v>91.697999999999993</v>
      </c>
      <c r="LE44" s="9">
        <f t="shared" si="178"/>
        <v>33469.769999999997</v>
      </c>
      <c r="LF44" s="9">
        <f t="shared" si="179"/>
        <v>0</v>
      </c>
      <c r="LG44" s="9">
        <f t="shared" si="180"/>
        <v>0</v>
      </c>
      <c r="LH44" s="9">
        <f t="shared" si="181"/>
        <v>91.697999999999993</v>
      </c>
      <c r="LI44" s="9">
        <f t="shared" si="319"/>
        <v>33469.769999999997</v>
      </c>
      <c r="LJ44" s="9">
        <f t="shared" si="182"/>
        <v>88.536000000000001</v>
      </c>
      <c r="LK44" s="9">
        <f t="shared" si="183"/>
        <v>32315.64</v>
      </c>
      <c r="LL44" s="9">
        <f t="shared" si="184"/>
        <v>132.804</v>
      </c>
      <c r="LM44" s="9">
        <f t="shared" si="185"/>
        <v>48473.46</v>
      </c>
      <c r="LN44" s="9">
        <f t="shared" si="186"/>
        <v>12.648</v>
      </c>
      <c r="LO44" s="9">
        <f t="shared" si="187"/>
        <v>4616.5199999999995</v>
      </c>
      <c r="LP44" s="9">
        <f t="shared" si="188"/>
        <v>0</v>
      </c>
      <c r="LQ44" s="9">
        <f t="shared" si="189"/>
        <v>0</v>
      </c>
      <c r="LR44" s="9">
        <f t="shared" si="190"/>
        <v>0</v>
      </c>
      <c r="LS44" s="9">
        <f t="shared" si="191"/>
        <v>0</v>
      </c>
      <c r="LT44" s="9">
        <f t="shared" si="192"/>
        <v>0</v>
      </c>
      <c r="LU44" s="9">
        <f t="shared" si="193"/>
        <v>0</v>
      </c>
      <c r="LV44" s="9">
        <f t="shared" si="194"/>
        <v>233.988</v>
      </c>
      <c r="LW44" s="9">
        <f t="shared" si="195"/>
        <v>85405.62</v>
      </c>
      <c r="LX44" s="9">
        <f t="shared" si="196"/>
        <v>0</v>
      </c>
      <c r="LY44" s="9">
        <f t="shared" si="197"/>
        <v>0</v>
      </c>
      <c r="LZ44" s="9">
        <f t="shared" si="198"/>
        <v>233.988</v>
      </c>
      <c r="MA44" s="9">
        <f t="shared" si="199"/>
        <v>85405.62</v>
      </c>
      <c r="MB44" s="9">
        <f t="shared" si="200"/>
        <v>189.72</v>
      </c>
      <c r="MC44" s="9">
        <f t="shared" si="201"/>
        <v>69247.8</v>
      </c>
      <c r="MD44" s="9">
        <f t="shared" si="202"/>
        <v>230.82599999999999</v>
      </c>
      <c r="ME44" s="9">
        <f t="shared" si="203"/>
        <v>84251.489999999991</v>
      </c>
      <c r="MF44" s="9">
        <f t="shared" si="204"/>
        <v>75.888000000000005</v>
      </c>
      <c r="MG44" s="9">
        <f t="shared" si="205"/>
        <v>27699.120000000003</v>
      </c>
      <c r="MH44" s="9">
        <f t="shared" si="206"/>
        <v>0</v>
      </c>
      <c r="MI44" s="9">
        <f t="shared" si="207"/>
        <v>0</v>
      </c>
      <c r="MJ44" s="9">
        <f t="shared" si="208"/>
        <v>0</v>
      </c>
      <c r="MK44" s="9">
        <f t="shared" si="209"/>
        <v>0</v>
      </c>
      <c r="ML44" s="9">
        <f t="shared" si="210"/>
        <v>0</v>
      </c>
      <c r="MM44" s="9">
        <f t="shared" si="211"/>
        <v>0</v>
      </c>
      <c r="MN44" s="9">
        <f t="shared" si="212"/>
        <v>493.27199999999999</v>
      </c>
      <c r="MO44" s="9">
        <f t="shared" si="213"/>
        <v>180044.28</v>
      </c>
      <c r="MP44" s="9">
        <f t="shared" si="214"/>
        <v>0</v>
      </c>
      <c r="MQ44" s="9">
        <f t="shared" si="215"/>
        <v>0</v>
      </c>
      <c r="MR44" s="9">
        <f t="shared" si="216"/>
        <v>493.27199999999999</v>
      </c>
      <c r="MS44" s="9">
        <f t="shared" si="320"/>
        <v>180044.28</v>
      </c>
      <c r="MT44" s="9">
        <f t="shared" si="217"/>
        <v>135.96600000000001</v>
      </c>
      <c r="MU44" s="9">
        <f t="shared" si="218"/>
        <v>49627.590000000004</v>
      </c>
      <c r="MV44" s="9">
        <f t="shared" si="219"/>
        <v>126.47999999999999</v>
      </c>
      <c r="MW44" s="9">
        <f t="shared" si="220"/>
        <v>46165.2</v>
      </c>
      <c r="MX44" s="9">
        <f t="shared" si="221"/>
        <v>47.43</v>
      </c>
      <c r="MY44" s="9">
        <f t="shared" si="222"/>
        <v>17311.95</v>
      </c>
      <c r="MZ44" s="9">
        <f t="shared" si="223"/>
        <v>0</v>
      </c>
      <c r="NA44" s="9">
        <f t="shared" si="224"/>
        <v>0</v>
      </c>
      <c r="NB44" s="9">
        <f t="shared" si="225"/>
        <v>0</v>
      </c>
      <c r="NC44" s="9">
        <f t="shared" si="226"/>
        <v>0</v>
      </c>
      <c r="ND44" s="9">
        <f t="shared" si="227"/>
        <v>0</v>
      </c>
      <c r="NE44" s="9">
        <f t="shared" si="228"/>
        <v>0</v>
      </c>
      <c r="NF44" s="9">
        <f t="shared" si="229"/>
        <v>303.55200000000002</v>
      </c>
      <c r="NG44" s="9">
        <f t="shared" si="230"/>
        <v>110796.48000000001</v>
      </c>
      <c r="NH44" s="9">
        <f t="shared" si="231"/>
        <v>0</v>
      </c>
      <c r="NI44" s="9">
        <f t="shared" si="232"/>
        <v>0</v>
      </c>
      <c r="NJ44" s="9">
        <f t="shared" si="233"/>
        <v>303.55200000000002</v>
      </c>
      <c r="NK44" s="9">
        <f t="shared" si="234"/>
        <v>110796.48000000001</v>
      </c>
      <c r="NL44" s="9">
        <f t="shared" si="235"/>
        <v>139.12799999999999</v>
      </c>
      <c r="NM44" s="9">
        <f t="shared" si="236"/>
        <v>50781.719999999994</v>
      </c>
      <c r="NN44" s="9">
        <f t="shared" si="237"/>
        <v>151.77600000000001</v>
      </c>
      <c r="NO44" s="9">
        <f t="shared" si="238"/>
        <v>55398.240000000005</v>
      </c>
      <c r="NP44" s="9">
        <f t="shared" si="239"/>
        <v>69.563999999999993</v>
      </c>
      <c r="NQ44" s="9">
        <f t="shared" si="240"/>
        <v>25390.859999999997</v>
      </c>
      <c r="NR44" s="9">
        <f t="shared" si="241"/>
        <v>0</v>
      </c>
      <c r="NS44" s="9">
        <f t="shared" si="242"/>
        <v>0</v>
      </c>
      <c r="NT44" s="9">
        <f t="shared" si="243"/>
        <v>0</v>
      </c>
      <c r="NU44" s="9">
        <f t="shared" si="244"/>
        <v>0</v>
      </c>
      <c r="NV44" s="9">
        <f t="shared" si="245"/>
        <v>0</v>
      </c>
      <c r="NW44" s="9">
        <f t="shared" si="246"/>
        <v>0</v>
      </c>
      <c r="NX44" s="9">
        <f t="shared" si="247"/>
        <v>354.14400000000001</v>
      </c>
      <c r="NY44" s="9">
        <f t="shared" si="248"/>
        <v>129262.56</v>
      </c>
      <c r="NZ44" s="9">
        <f t="shared" si="249"/>
        <v>0</v>
      </c>
      <c r="OA44" s="9">
        <f t="shared" si="250"/>
        <v>0</v>
      </c>
      <c r="OB44" s="9">
        <f t="shared" si="251"/>
        <v>354.14400000000001</v>
      </c>
      <c r="OC44" s="9">
        <f t="shared" si="321"/>
        <v>129262.56</v>
      </c>
      <c r="OD44" s="9">
        <f t="shared" si="252"/>
        <v>44.268000000000001</v>
      </c>
      <c r="OE44" s="9">
        <f t="shared" si="253"/>
        <v>16157.82</v>
      </c>
      <c r="OF44" s="9">
        <f t="shared" si="254"/>
        <v>37.944000000000003</v>
      </c>
      <c r="OG44" s="9">
        <f t="shared" si="255"/>
        <v>13849.560000000001</v>
      </c>
      <c r="OH44" s="9">
        <f t="shared" si="256"/>
        <v>18.972000000000001</v>
      </c>
      <c r="OI44" s="9">
        <f t="shared" si="257"/>
        <v>6924.7800000000007</v>
      </c>
      <c r="OJ44" s="9">
        <f t="shared" si="258"/>
        <v>0</v>
      </c>
      <c r="OK44" s="9">
        <f t="shared" si="259"/>
        <v>0</v>
      </c>
      <c r="OL44" s="9">
        <f t="shared" si="260"/>
        <v>0</v>
      </c>
      <c r="OM44" s="9">
        <f t="shared" si="261"/>
        <v>0</v>
      </c>
      <c r="ON44" s="9">
        <f t="shared" si="262"/>
        <v>0</v>
      </c>
      <c r="OO44" s="9">
        <f t="shared" si="263"/>
        <v>0</v>
      </c>
      <c r="OP44" s="9">
        <f t="shared" si="264"/>
        <v>101.184</v>
      </c>
      <c r="OQ44" s="9">
        <f t="shared" si="265"/>
        <v>36932.159999999996</v>
      </c>
      <c r="OR44" s="9">
        <f t="shared" si="266"/>
        <v>0</v>
      </c>
      <c r="OS44" s="9">
        <f t="shared" si="267"/>
        <v>0</v>
      </c>
      <c r="OT44" s="9">
        <f t="shared" si="322"/>
        <v>101.184</v>
      </c>
      <c r="OU44" s="9">
        <f t="shared" si="268"/>
        <v>36932.159999999996</v>
      </c>
      <c r="OV44" s="9">
        <f t="shared" si="269"/>
        <v>145.452</v>
      </c>
      <c r="OW44" s="9">
        <f t="shared" si="270"/>
        <v>53089.979999999996</v>
      </c>
      <c r="OX44" s="9">
        <f t="shared" si="271"/>
        <v>88.536000000000001</v>
      </c>
      <c r="OY44" s="9">
        <f t="shared" si="272"/>
        <v>32315.64</v>
      </c>
      <c r="OZ44" s="9">
        <f t="shared" si="273"/>
        <v>113.83199999999999</v>
      </c>
      <c r="PA44" s="9">
        <f t="shared" si="274"/>
        <v>41548.68</v>
      </c>
      <c r="PB44" s="9">
        <f t="shared" si="275"/>
        <v>0</v>
      </c>
      <c r="PC44" s="9">
        <f t="shared" si="276"/>
        <v>0</v>
      </c>
      <c r="PD44" s="9">
        <f t="shared" si="277"/>
        <v>0</v>
      </c>
      <c r="PE44" s="9">
        <f t="shared" si="278"/>
        <v>0</v>
      </c>
      <c r="PF44" s="9">
        <f t="shared" si="279"/>
        <v>0</v>
      </c>
      <c r="PG44" s="9">
        <f t="shared" si="280"/>
        <v>0</v>
      </c>
      <c r="PH44" s="9">
        <f t="shared" si="281"/>
        <v>344.65800000000002</v>
      </c>
      <c r="PI44" s="9">
        <f t="shared" si="282"/>
        <v>125800.17000000001</v>
      </c>
      <c r="PJ44" s="9">
        <f t="shared" si="283"/>
        <v>0</v>
      </c>
      <c r="PK44" s="9">
        <f t="shared" si="284"/>
        <v>0</v>
      </c>
      <c r="PL44" s="9">
        <f t="shared" si="285"/>
        <v>344.65800000000002</v>
      </c>
      <c r="PM44" s="9">
        <f t="shared" si="323"/>
        <v>125800.17000000001</v>
      </c>
      <c r="PN44" s="9">
        <f t="shared" si="286"/>
        <v>41.106000000000002</v>
      </c>
      <c r="PO44" s="9">
        <f t="shared" si="287"/>
        <v>15003.69</v>
      </c>
      <c r="PP44" s="9">
        <f t="shared" si="288"/>
        <v>41.106000000000002</v>
      </c>
      <c r="PQ44" s="9">
        <f t="shared" si="289"/>
        <v>15003.69</v>
      </c>
      <c r="PR44" s="9">
        <f t="shared" si="290"/>
        <v>18.972000000000001</v>
      </c>
      <c r="PS44" s="9">
        <f t="shared" si="291"/>
        <v>6924.7800000000007</v>
      </c>
      <c r="PT44" s="9">
        <f t="shared" si="292"/>
        <v>0</v>
      </c>
      <c r="PU44" s="9">
        <f t="shared" si="293"/>
        <v>0</v>
      </c>
      <c r="PV44" s="9">
        <f t="shared" si="294"/>
        <v>0</v>
      </c>
      <c r="PW44" s="9">
        <f t="shared" si="295"/>
        <v>0</v>
      </c>
      <c r="PX44" s="9">
        <f t="shared" si="296"/>
        <v>0</v>
      </c>
      <c r="PY44" s="9">
        <f t="shared" si="297"/>
        <v>0</v>
      </c>
      <c r="PZ44" s="9">
        <f t="shared" si="298"/>
        <v>101.184</v>
      </c>
      <c r="QA44" s="9">
        <f t="shared" si="299"/>
        <v>36932.159999999996</v>
      </c>
      <c r="QB44" s="9">
        <f t="shared" si="300"/>
        <v>0</v>
      </c>
      <c r="QC44" s="9">
        <f t="shared" si="301"/>
        <v>0</v>
      </c>
      <c r="QD44" s="9">
        <f t="shared" si="302"/>
        <v>101.184</v>
      </c>
      <c r="QE44" s="9">
        <f t="shared" si="324"/>
        <v>36932.159999999996</v>
      </c>
      <c r="QF44" s="9">
        <f t="shared" si="303"/>
        <v>224.50199999999998</v>
      </c>
      <c r="QG44" s="9">
        <f t="shared" si="304"/>
        <v>81943.23</v>
      </c>
      <c r="QH44" s="9">
        <f t="shared" si="305"/>
        <v>0</v>
      </c>
      <c r="QI44" s="9">
        <f t="shared" si="306"/>
        <v>0</v>
      </c>
      <c r="QJ44" s="9">
        <f t="shared" si="307"/>
        <v>224.50199999999998</v>
      </c>
      <c r="QK44" s="9">
        <f t="shared" si="308"/>
        <v>81943.23</v>
      </c>
      <c r="QL44" s="24">
        <f t="shared" si="309"/>
        <v>3946.1760000000004</v>
      </c>
      <c r="QM44" s="24">
        <f t="shared" si="310"/>
        <v>1367644.0499999998</v>
      </c>
    </row>
    <row r="45" spans="1:455" s="5" customFormat="1" ht="18.75" customHeight="1" x14ac:dyDescent="0.25">
      <c r="A45" s="8" t="s">
        <v>42</v>
      </c>
      <c r="B45" s="3" t="s">
        <v>3</v>
      </c>
      <c r="C45" s="9">
        <v>200</v>
      </c>
      <c r="D45" s="9"/>
      <c r="E45" s="9"/>
      <c r="F45" s="9"/>
      <c r="G45" s="9"/>
      <c r="H45" s="9"/>
      <c r="I45" s="9"/>
      <c r="J45" s="9"/>
      <c r="K45" s="9">
        <v>7.2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>
        <v>7.5</v>
      </c>
      <c r="W45" s="9"/>
      <c r="X45" s="9">
        <v>8.1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>
        <v>5.85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>
        <v>7</v>
      </c>
      <c r="AX45" s="9"/>
      <c r="AY45" s="9"/>
      <c r="AZ45" s="9"/>
      <c r="BA45" s="9"/>
      <c r="BB45" s="9"/>
      <c r="BC45" s="9"/>
      <c r="BD45" s="9"/>
      <c r="BE45" s="9"/>
      <c r="BF45" s="9">
        <v>25</v>
      </c>
      <c r="BG45" s="9">
        <v>3</v>
      </c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>
        <v>7.5</v>
      </c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>
        <v>8</v>
      </c>
      <c r="DH45" s="9">
        <v>7</v>
      </c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>
        <f t="shared" si="0"/>
        <v>0</v>
      </c>
      <c r="DZ45" s="9">
        <f t="shared" si="1"/>
        <v>0</v>
      </c>
      <c r="EA45" s="9">
        <f t="shared" si="311"/>
        <v>0</v>
      </c>
      <c r="EB45" s="9">
        <f t="shared" si="2"/>
        <v>0</v>
      </c>
      <c r="EC45" s="9">
        <f t="shared" si="3"/>
        <v>8.6150000000000004E-2</v>
      </c>
      <c r="ED45" s="9">
        <f t="shared" si="4"/>
        <v>17.23</v>
      </c>
      <c r="EE45" s="9">
        <f t="shared" si="312"/>
        <v>1.46455</v>
      </c>
      <c r="EF45" s="9">
        <f t="shared" si="5"/>
        <v>292.91000000000003</v>
      </c>
      <c r="EG45" s="9">
        <f t="shared" si="313"/>
        <v>8.6150000000000004E-2</v>
      </c>
      <c r="EH45" s="9">
        <f t="shared" si="314"/>
        <v>17.23</v>
      </c>
      <c r="EI45" s="8" t="s">
        <v>42</v>
      </c>
      <c r="EJ45" s="9">
        <f t="shared" si="6"/>
        <v>1.46455</v>
      </c>
      <c r="EK45" s="9">
        <f t="shared" si="7"/>
        <v>292.91000000000003</v>
      </c>
      <c r="EL45" s="9">
        <f t="shared" si="315"/>
        <v>0</v>
      </c>
      <c r="EM45" s="9">
        <f t="shared" si="316"/>
        <v>0</v>
      </c>
      <c r="EN45" s="9">
        <f t="shared" si="317"/>
        <v>0</v>
      </c>
      <c r="EO45" s="9">
        <f t="shared" si="8"/>
        <v>0</v>
      </c>
      <c r="EP45" s="9">
        <f t="shared" si="318"/>
        <v>0</v>
      </c>
      <c r="EQ45" s="9">
        <f t="shared" si="9"/>
        <v>0</v>
      </c>
      <c r="ER45" s="9">
        <f t="shared" si="10"/>
        <v>52.723799999999997</v>
      </c>
      <c r="ES45" s="9">
        <f t="shared" si="11"/>
        <v>10544.76</v>
      </c>
      <c r="ET45" s="9">
        <f t="shared" si="12"/>
        <v>70.298400000000001</v>
      </c>
      <c r="EU45" s="9">
        <f t="shared" si="13"/>
        <v>14059.68</v>
      </c>
      <c r="EV45" s="9">
        <f t="shared" si="14"/>
        <v>29.291</v>
      </c>
      <c r="EW45" s="9">
        <f t="shared" si="15"/>
        <v>5858.2</v>
      </c>
      <c r="EX45" s="9">
        <f t="shared" si="16"/>
        <v>0</v>
      </c>
      <c r="EY45" s="9">
        <f t="shared" si="17"/>
        <v>0</v>
      </c>
      <c r="EZ45" s="9">
        <f t="shared" si="18"/>
        <v>152.31319999999999</v>
      </c>
      <c r="FA45" s="9">
        <f t="shared" si="19"/>
        <v>30462.639999999999</v>
      </c>
      <c r="FB45" s="9">
        <f t="shared" si="20"/>
        <v>152.31319999999999</v>
      </c>
      <c r="FC45" s="9">
        <f t="shared" si="21"/>
        <v>30462.639999999999</v>
      </c>
      <c r="FD45" s="9">
        <f t="shared" si="22"/>
        <v>0</v>
      </c>
      <c r="FE45" s="9">
        <f t="shared" si="23"/>
        <v>0</v>
      </c>
      <c r="FF45" s="9">
        <f t="shared" si="24"/>
        <v>0</v>
      </c>
      <c r="FG45" s="9">
        <f t="shared" si="25"/>
        <v>0</v>
      </c>
      <c r="FH45" s="9">
        <f t="shared" si="26"/>
        <v>0</v>
      </c>
      <c r="FI45" s="9">
        <f t="shared" si="27"/>
        <v>0</v>
      </c>
      <c r="FJ45" s="9">
        <f t="shared" si="28"/>
        <v>5.8582000000000001</v>
      </c>
      <c r="FK45" s="9">
        <f t="shared" si="29"/>
        <v>1171.6400000000001</v>
      </c>
      <c r="FL45" s="9">
        <f t="shared" si="30"/>
        <v>8.7873000000000001</v>
      </c>
      <c r="FM45" s="9">
        <f t="shared" si="31"/>
        <v>1757.46</v>
      </c>
      <c r="FN45" s="9">
        <f t="shared" si="32"/>
        <v>11.7164</v>
      </c>
      <c r="FO45" s="9">
        <f t="shared" si="33"/>
        <v>2343.2800000000002</v>
      </c>
      <c r="FP45" s="9">
        <f t="shared" si="34"/>
        <v>0</v>
      </c>
      <c r="FQ45" s="9">
        <f t="shared" si="35"/>
        <v>0</v>
      </c>
      <c r="FR45" s="9">
        <f t="shared" si="36"/>
        <v>21.968250000000001</v>
      </c>
      <c r="FS45" s="9">
        <f t="shared" si="37"/>
        <v>4393.6500000000005</v>
      </c>
      <c r="FT45" s="9">
        <f t="shared" si="38"/>
        <v>21.968250000000001</v>
      </c>
      <c r="FU45" s="9">
        <f t="shared" si="39"/>
        <v>4393.6500000000005</v>
      </c>
      <c r="FV45" s="9">
        <f t="shared" si="40"/>
        <v>0</v>
      </c>
      <c r="FW45" s="9">
        <f t="shared" si="41"/>
        <v>0</v>
      </c>
      <c r="FX45" s="9">
        <f t="shared" si="42"/>
        <v>0</v>
      </c>
      <c r="FY45" s="9">
        <f t="shared" si="43"/>
        <v>0</v>
      </c>
      <c r="FZ45" s="9">
        <f t="shared" si="44"/>
        <v>0</v>
      </c>
      <c r="GA45" s="9">
        <f t="shared" si="45"/>
        <v>0</v>
      </c>
      <c r="GB45" s="9">
        <f t="shared" si="46"/>
        <v>23.4328</v>
      </c>
      <c r="GC45" s="9">
        <f t="shared" si="47"/>
        <v>4686.5600000000004</v>
      </c>
      <c r="GD45" s="9">
        <f t="shared" si="48"/>
        <v>23.4328</v>
      </c>
      <c r="GE45" s="9">
        <f t="shared" si="49"/>
        <v>4686.5600000000004</v>
      </c>
      <c r="GF45" s="9">
        <f t="shared" si="50"/>
        <v>11.7164</v>
      </c>
      <c r="GG45" s="9">
        <f t="shared" si="51"/>
        <v>2343.2800000000002</v>
      </c>
      <c r="GH45" s="9">
        <f t="shared" si="52"/>
        <v>0</v>
      </c>
      <c r="GI45" s="9">
        <f t="shared" si="53"/>
        <v>0</v>
      </c>
      <c r="GJ45" s="130">
        <f t="shared" si="54"/>
        <v>58.582000000000001</v>
      </c>
      <c r="GK45" s="130">
        <f t="shared" si="55"/>
        <v>11716.4</v>
      </c>
      <c r="GL45" s="9">
        <f t="shared" si="56"/>
        <v>58.582000000000001</v>
      </c>
      <c r="GM45" s="9">
        <f t="shared" si="57"/>
        <v>11716.4</v>
      </c>
      <c r="GN45" s="9">
        <f t="shared" si="58"/>
        <v>0</v>
      </c>
      <c r="GO45" s="9">
        <f t="shared" si="59"/>
        <v>0</v>
      </c>
      <c r="GP45" s="9">
        <f t="shared" si="60"/>
        <v>0</v>
      </c>
      <c r="GQ45" s="9">
        <f t="shared" si="61"/>
        <v>0</v>
      </c>
      <c r="GR45" s="9">
        <f t="shared" si="62"/>
        <v>0</v>
      </c>
      <c r="GS45" s="9">
        <f t="shared" si="63"/>
        <v>0</v>
      </c>
      <c r="GT45" s="9">
        <f t="shared" si="64"/>
        <v>19.039149999999999</v>
      </c>
      <c r="GU45" s="9">
        <f t="shared" si="65"/>
        <v>3807.83</v>
      </c>
      <c r="GV45" s="9">
        <f t="shared" si="66"/>
        <v>23.4328</v>
      </c>
      <c r="GW45" s="9">
        <f t="shared" si="67"/>
        <v>4686.5600000000004</v>
      </c>
      <c r="GX45" s="9">
        <f t="shared" si="68"/>
        <v>10.251850000000001</v>
      </c>
      <c r="GY45" s="9">
        <f t="shared" si="69"/>
        <v>2050.3700000000003</v>
      </c>
      <c r="GZ45" s="9">
        <f t="shared" si="70"/>
        <v>0</v>
      </c>
      <c r="HA45" s="9">
        <f t="shared" si="71"/>
        <v>0</v>
      </c>
      <c r="HB45" s="9">
        <f t="shared" si="72"/>
        <v>51.259250000000002</v>
      </c>
      <c r="HC45" s="9">
        <f t="shared" si="73"/>
        <v>10251.85</v>
      </c>
      <c r="HD45" s="9">
        <f t="shared" si="74"/>
        <v>51.259250000000002</v>
      </c>
      <c r="HE45" s="9">
        <f t="shared" si="75"/>
        <v>10251.85</v>
      </c>
      <c r="HF45" s="9">
        <f t="shared" si="76"/>
        <v>0</v>
      </c>
      <c r="HG45" s="9">
        <f t="shared" si="77"/>
        <v>0</v>
      </c>
      <c r="HH45" s="9">
        <f t="shared" si="78"/>
        <v>0</v>
      </c>
      <c r="HI45" s="9">
        <f t="shared" si="79"/>
        <v>0</v>
      </c>
      <c r="HJ45" s="9">
        <f t="shared" si="80"/>
        <v>0</v>
      </c>
      <c r="HK45" s="9">
        <f t="shared" si="81"/>
        <v>0</v>
      </c>
      <c r="HL45" s="9">
        <f t="shared" si="82"/>
        <v>79.085700000000003</v>
      </c>
      <c r="HM45" s="9">
        <f t="shared" si="83"/>
        <v>15817.140000000001</v>
      </c>
      <c r="HN45" s="9">
        <f t="shared" si="84"/>
        <v>46.865600000000001</v>
      </c>
      <c r="HO45" s="9">
        <f t="shared" si="85"/>
        <v>9373.1200000000008</v>
      </c>
      <c r="HP45" s="9">
        <f t="shared" si="326"/>
        <v>33.684649999999998</v>
      </c>
      <c r="HQ45" s="9">
        <f t="shared" si="87"/>
        <v>6736.9299999999994</v>
      </c>
      <c r="HR45" s="9">
        <f t="shared" si="88"/>
        <v>0</v>
      </c>
      <c r="HS45" s="9">
        <f t="shared" si="89"/>
        <v>0</v>
      </c>
      <c r="HT45" s="9">
        <f t="shared" si="90"/>
        <v>158.17140000000001</v>
      </c>
      <c r="HU45" s="9">
        <f t="shared" si="91"/>
        <v>31634.280000000002</v>
      </c>
      <c r="HV45" s="9">
        <f t="shared" si="92"/>
        <v>158.17140000000001</v>
      </c>
      <c r="HW45" s="9">
        <f t="shared" si="93"/>
        <v>31634.280000000002</v>
      </c>
      <c r="HX45" s="9">
        <f t="shared" si="325"/>
        <v>0</v>
      </c>
      <c r="HY45" s="9">
        <f t="shared" si="94"/>
        <v>0</v>
      </c>
      <c r="HZ45" s="9">
        <f t="shared" si="95"/>
        <v>0</v>
      </c>
      <c r="IA45" s="9">
        <f t="shared" si="96"/>
        <v>0</v>
      </c>
      <c r="IB45" s="9">
        <f t="shared" si="97"/>
        <v>0</v>
      </c>
      <c r="IC45" s="9">
        <f t="shared" si="98"/>
        <v>0</v>
      </c>
      <c r="ID45" s="9">
        <f t="shared" si="99"/>
        <v>16.110050000000001</v>
      </c>
      <c r="IE45" s="9">
        <f t="shared" si="100"/>
        <v>3222.01</v>
      </c>
      <c r="IF45" s="9">
        <f t="shared" si="101"/>
        <v>13.180949999999999</v>
      </c>
      <c r="IG45" s="9">
        <f t="shared" si="102"/>
        <v>2636.19</v>
      </c>
      <c r="IH45" s="9">
        <f t="shared" si="103"/>
        <v>11.7164</v>
      </c>
      <c r="II45" s="9">
        <f t="shared" si="104"/>
        <v>2343.2800000000002</v>
      </c>
      <c r="IJ45" s="9">
        <f t="shared" si="105"/>
        <v>0</v>
      </c>
      <c r="IK45" s="9">
        <f t="shared" si="106"/>
        <v>0</v>
      </c>
      <c r="IL45" s="9">
        <f t="shared" si="107"/>
        <v>39.542850000000001</v>
      </c>
      <c r="IM45" s="9">
        <f t="shared" si="108"/>
        <v>7908.5700000000006</v>
      </c>
      <c r="IN45" s="9">
        <f t="shared" si="109"/>
        <v>39.542850000000001</v>
      </c>
      <c r="IO45" s="9">
        <f t="shared" si="110"/>
        <v>7908.5700000000006</v>
      </c>
      <c r="IP45" s="9">
        <f t="shared" si="111"/>
        <v>0</v>
      </c>
      <c r="IQ45" s="9">
        <f t="shared" si="112"/>
        <v>0</v>
      </c>
      <c r="IR45" s="9">
        <f t="shared" si="113"/>
        <v>0</v>
      </c>
      <c r="IS45" s="9">
        <f t="shared" si="114"/>
        <v>0</v>
      </c>
      <c r="IT45" s="9">
        <f t="shared" si="115"/>
        <v>0</v>
      </c>
      <c r="IU45" s="9">
        <f t="shared" si="116"/>
        <v>0</v>
      </c>
      <c r="IV45" s="9">
        <f t="shared" si="117"/>
        <v>39.542850000000001</v>
      </c>
      <c r="IW45" s="9">
        <f t="shared" si="118"/>
        <v>7908.5700000000006</v>
      </c>
      <c r="IX45" s="9">
        <f t="shared" si="119"/>
        <v>32.220100000000002</v>
      </c>
      <c r="IY45" s="9">
        <f t="shared" si="120"/>
        <v>6444.02</v>
      </c>
      <c r="IZ45" s="9">
        <f t="shared" si="121"/>
        <v>21.968250000000001</v>
      </c>
      <c r="JA45" s="9">
        <f t="shared" si="122"/>
        <v>4393.6500000000005</v>
      </c>
      <c r="JB45" s="9">
        <f t="shared" si="123"/>
        <v>0</v>
      </c>
      <c r="JC45" s="9">
        <f t="shared" si="124"/>
        <v>0</v>
      </c>
      <c r="JD45" s="9">
        <f t="shared" si="125"/>
        <v>92.266649999999998</v>
      </c>
      <c r="JE45" s="9">
        <f t="shared" si="126"/>
        <v>18453.329999999998</v>
      </c>
      <c r="JF45" s="9">
        <f t="shared" si="127"/>
        <v>92.266649999999998</v>
      </c>
      <c r="JG45" s="9">
        <f t="shared" si="128"/>
        <v>18453.329999999998</v>
      </c>
      <c r="JH45" s="9">
        <f t="shared" si="129"/>
        <v>0</v>
      </c>
      <c r="JI45" s="9">
        <f t="shared" si="130"/>
        <v>0</v>
      </c>
      <c r="JJ45" s="9">
        <f t="shared" si="131"/>
        <v>0</v>
      </c>
      <c r="JK45" s="9">
        <f t="shared" si="132"/>
        <v>0</v>
      </c>
      <c r="JL45" s="9">
        <f t="shared" si="133"/>
        <v>0</v>
      </c>
      <c r="JM45" s="9">
        <f t="shared" si="134"/>
        <v>0</v>
      </c>
      <c r="JN45" s="9">
        <f t="shared" si="135"/>
        <v>0</v>
      </c>
      <c r="JO45" s="9">
        <f t="shared" si="136"/>
        <v>0</v>
      </c>
      <c r="JP45" s="9">
        <f t="shared" si="137"/>
        <v>35.1492</v>
      </c>
      <c r="JQ45" s="9">
        <f t="shared" si="138"/>
        <v>7029.84</v>
      </c>
      <c r="JR45" s="9">
        <f t="shared" si="139"/>
        <v>11.7164</v>
      </c>
      <c r="JS45" s="9">
        <f t="shared" si="140"/>
        <v>2343.2800000000002</v>
      </c>
      <c r="JT45" s="9">
        <f t="shared" si="141"/>
        <v>0</v>
      </c>
      <c r="JU45" s="9">
        <f t="shared" si="142"/>
        <v>0</v>
      </c>
      <c r="JV45" s="9">
        <f t="shared" si="143"/>
        <v>82.014800000000008</v>
      </c>
      <c r="JW45" s="9">
        <f t="shared" si="144"/>
        <v>16402.960000000003</v>
      </c>
      <c r="JX45" s="9">
        <f t="shared" si="145"/>
        <v>82.014800000000008</v>
      </c>
      <c r="JY45" s="9">
        <f t="shared" si="146"/>
        <v>16402.960000000003</v>
      </c>
      <c r="JZ45" s="9">
        <f t="shared" si="147"/>
        <v>0</v>
      </c>
      <c r="KA45" s="9">
        <f t="shared" si="148"/>
        <v>0</v>
      </c>
      <c r="KB45" s="9">
        <f t="shared" si="149"/>
        <v>0</v>
      </c>
      <c r="KC45" s="9">
        <f t="shared" si="150"/>
        <v>0</v>
      </c>
      <c r="KD45" s="9">
        <f t="shared" si="151"/>
        <v>0</v>
      </c>
      <c r="KE45" s="9">
        <f t="shared" si="152"/>
        <v>0</v>
      </c>
      <c r="KF45" s="9">
        <f t="shared" si="153"/>
        <v>19.039149999999999</v>
      </c>
      <c r="KG45" s="9">
        <f t="shared" si="154"/>
        <v>3807.83</v>
      </c>
      <c r="KH45" s="9">
        <f t="shared" si="155"/>
        <v>11.7164</v>
      </c>
      <c r="KI45" s="9">
        <f t="shared" si="156"/>
        <v>2343.2800000000002</v>
      </c>
      <c r="KJ45" s="9">
        <f t="shared" si="157"/>
        <v>7.3227500000000001</v>
      </c>
      <c r="KK45" s="9">
        <f t="shared" si="158"/>
        <v>1464.55</v>
      </c>
      <c r="KL45" s="9">
        <f t="shared" si="159"/>
        <v>0</v>
      </c>
      <c r="KM45" s="9">
        <f t="shared" si="160"/>
        <v>0</v>
      </c>
      <c r="KN45" s="9">
        <f t="shared" si="161"/>
        <v>38.078299999999999</v>
      </c>
      <c r="KO45" s="9">
        <f t="shared" si="162"/>
        <v>7615.66</v>
      </c>
      <c r="KP45" s="9">
        <f t="shared" si="163"/>
        <v>38.078299999999999</v>
      </c>
      <c r="KQ45" s="9">
        <f t="shared" si="164"/>
        <v>7615.66</v>
      </c>
      <c r="KR45" s="9">
        <f t="shared" si="165"/>
        <v>0</v>
      </c>
      <c r="KS45" s="9">
        <f t="shared" si="166"/>
        <v>0</v>
      </c>
      <c r="KT45" s="9">
        <f t="shared" si="167"/>
        <v>0</v>
      </c>
      <c r="KU45" s="9">
        <f t="shared" si="168"/>
        <v>0</v>
      </c>
      <c r="KV45" s="9">
        <f t="shared" si="169"/>
        <v>0</v>
      </c>
      <c r="KW45" s="9">
        <f t="shared" si="170"/>
        <v>0</v>
      </c>
      <c r="KX45" s="9">
        <f t="shared" si="171"/>
        <v>14.6455</v>
      </c>
      <c r="KY45" s="9">
        <f t="shared" si="172"/>
        <v>2929.1</v>
      </c>
      <c r="KZ45" s="9">
        <f t="shared" si="173"/>
        <v>20.503700000000002</v>
      </c>
      <c r="LA45" s="9">
        <f t="shared" si="174"/>
        <v>4100.7400000000007</v>
      </c>
      <c r="LB45" s="9">
        <f t="shared" si="175"/>
        <v>8.7873000000000001</v>
      </c>
      <c r="LC45" s="9">
        <f t="shared" si="176"/>
        <v>1757.46</v>
      </c>
      <c r="LD45" s="9">
        <f t="shared" si="177"/>
        <v>0</v>
      </c>
      <c r="LE45" s="9">
        <f t="shared" si="178"/>
        <v>0</v>
      </c>
      <c r="LF45" s="9">
        <f t="shared" si="179"/>
        <v>42.47195</v>
      </c>
      <c r="LG45" s="9">
        <f t="shared" si="180"/>
        <v>8494.39</v>
      </c>
      <c r="LH45" s="9">
        <f t="shared" si="181"/>
        <v>42.47195</v>
      </c>
      <c r="LI45" s="9">
        <f t="shared" si="319"/>
        <v>8494.39</v>
      </c>
      <c r="LJ45" s="9">
        <f t="shared" si="182"/>
        <v>0</v>
      </c>
      <c r="LK45" s="9">
        <f t="shared" si="183"/>
        <v>0</v>
      </c>
      <c r="LL45" s="9">
        <f t="shared" si="184"/>
        <v>0</v>
      </c>
      <c r="LM45" s="9">
        <f t="shared" si="185"/>
        <v>0</v>
      </c>
      <c r="LN45" s="9">
        <f t="shared" si="186"/>
        <v>0</v>
      </c>
      <c r="LO45" s="9">
        <f t="shared" si="187"/>
        <v>0</v>
      </c>
      <c r="LP45" s="9">
        <f t="shared" si="188"/>
        <v>41.007400000000004</v>
      </c>
      <c r="LQ45" s="9">
        <f t="shared" si="189"/>
        <v>8201.4800000000014</v>
      </c>
      <c r="LR45" s="9">
        <f t="shared" si="190"/>
        <v>61.511099999999999</v>
      </c>
      <c r="LS45" s="9">
        <f t="shared" si="191"/>
        <v>12302.22</v>
      </c>
      <c r="LT45" s="9">
        <f t="shared" si="192"/>
        <v>5.8582000000000001</v>
      </c>
      <c r="LU45" s="9">
        <f t="shared" si="193"/>
        <v>1171.6400000000001</v>
      </c>
      <c r="LV45" s="9">
        <f t="shared" si="194"/>
        <v>0</v>
      </c>
      <c r="LW45" s="9">
        <f t="shared" si="195"/>
        <v>0</v>
      </c>
      <c r="LX45" s="9">
        <f t="shared" si="196"/>
        <v>108.3767</v>
      </c>
      <c r="LY45" s="9">
        <f t="shared" si="197"/>
        <v>21675.34</v>
      </c>
      <c r="LZ45" s="9">
        <f t="shared" si="198"/>
        <v>108.3767</v>
      </c>
      <c r="MA45" s="9">
        <f t="shared" si="199"/>
        <v>21675.34</v>
      </c>
      <c r="MB45" s="9">
        <f t="shared" si="200"/>
        <v>0</v>
      </c>
      <c r="MC45" s="9">
        <f t="shared" si="201"/>
        <v>0</v>
      </c>
      <c r="MD45" s="9">
        <f t="shared" si="202"/>
        <v>0</v>
      </c>
      <c r="ME45" s="9">
        <f t="shared" si="203"/>
        <v>0</v>
      </c>
      <c r="MF45" s="9">
        <f t="shared" si="204"/>
        <v>0</v>
      </c>
      <c r="MG45" s="9">
        <f t="shared" si="205"/>
        <v>0</v>
      </c>
      <c r="MH45" s="9">
        <f t="shared" si="206"/>
        <v>87.873000000000005</v>
      </c>
      <c r="MI45" s="9">
        <f t="shared" si="207"/>
        <v>17574.600000000002</v>
      </c>
      <c r="MJ45" s="9">
        <f t="shared" si="208"/>
        <v>106.91215</v>
      </c>
      <c r="MK45" s="9">
        <f t="shared" si="209"/>
        <v>21382.43</v>
      </c>
      <c r="ML45" s="9">
        <f t="shared" si="210"/>
        <v>35.1492</v>
      </c>
      <c r="MM45" s="9">
        <f t="shared" si="211"/>
        <v>7029.84</v>
      </c>
      <c r="MN45" s="9">
        <f t="shared" si="212"/>
        <v>0</v>
      </c>
      <c r="MO45" s="9">
        <f t="shared" si="213"/>
        <v>0</v>
      </c>
      <c r="MP45" s="9">
        <f t="shared" si="214"/>
        <v>228.46979999999999</v>
      </c>
      <c r="MQ45" s="9">
        <f t="shared" si="215"/>
        <v>45693.96</v>
      </c>
      <c r="MR45" s="9">
        <f t="shared" si="216"/>
        <v>228.46979999999999</v>
      </c>
      <c r="MS45" s="9">
        <f t="shared" si="320"/>
        <v>45693.96</v>
      </c>
      <c r="MT45" s="9">
        <f t="shared" si="217"/>
        <v>0</v>
      </c>
      <c r="MU45" s="9">
        <f t="shared" si="218"/>
        <v>0</v>
      </c>
      <c r="MV45" s="9">
        <f t="shared" si="219"/>
        <v>0</v>
      </c>
      <c r="MW45" s="9">
        <f t="shared" si="220"/>
        <v>0</v>
      </c>
      <c r="MX45" s="9">
        <f t="shared" si="221"/>
        <v>0</v>
      </c>
      <c r="MY45" s="9">
        <f t="shared" si="222"/>
        <v>0</v>
      </c>
      <c r="MZ45" s="9">
        <f t="shared" si="223"/>
        <v>62.975650000000002</v>
      </c>
      <c r="NA45" s="9">
        <f t="shared" si="224"/>
        <v>12595.130000000001</v>
      </c>
      <c r="NB45" s="9">
        <f t="shared" si="225"/>
        <v>58.582000000000001</v>
      </c>
      <c r="NC45" s="9">
        <f t="shared" si="226"/>
        <v>11716.4</v>
      </c>
      <c r="ND45" s="9">
        <f t="shared" si="227"/>
        <v>21.968250000000001</v>
      </c>
      <c r="NE45" s="9">
        <f t="shared" si="228"/>
        <v>4393.6500000000005</v>
      </c>
      <c r="NF45" s="9">
        <f t="shared" si="229"/>
        <v>0</v>
      </c>
      <c r="NG45" s="9">
        <f t="shared" si="230"/>
        <v>0</v>
      </c>
      <c r="NH45" s="9">
        <f t="shared" si="231"/>
        <v>140.5968</v>
      </c>
      <c r="NI45" s="9">
        <f t="shared" si="232"/>
        <v>28119.360000000001</v>
      </c>
      <c r="NJ45" s="9">
        <f t="shared" si="233"/>
        <v>140.5968</v>
      </c>
      <c r="NK45" s="9">
        <f t="shared" si="234"/>
        <v>28119.360000000001</v>
      </c>
      <c r="NL45" s="9">
        <f t="shared" si="235"/>
        <v>0</v>
      </c>
      <c r="NM45" s="9">
        <f t="shared" si="236"/>
        <v>0</v>
      </c>
      <c r="NN45" s="9">
        <f t="shared" si="237"/>
        <v>0</v>
      </c>
      <c r="NO45" s="9">
        <f t="shared" si="238"/>
        <v>0</v>
      </c>
      <c r="NP45" s="9">
        <f t="shared" si="239"/>
        <v>0</v>
      </c>
      <c r="NQ45" s="9">
        <f t="shared" si="240"/>
        <v>0</v>
      </c>
      <c r="NR45" s="9">
        <f t="shared" si="241"/>
        <v>64.440200000000004</v>
      </c>
      <c r="NS45" s="9">
        <f t="shared" si="242"/>
        <v>12888.04</v>
      </c>
      <c r="NT45" s="9">
        <f t="shared" si="243"/>
        <v>70.298400000000001</v>
      </c>
      <c r="NU45" s="9">
        <f t="shared" si="244"/>
        <v>14059.68</v>
      </c>
      <c r="NV45" s="9">
        <f t="shared" si="245"/>
        <v>32.220100000000002</v>
      </c>
      <c r="NW45" s="9">
        <f t="shared" si="246"/>
        <v>6444.02</v>
      </c>
      <c r="NX45" s="9">
        <f t="shared" si="247"/>
        <v>0</v>
      </c>
      <c r="NY45" s="9">
        <f t="shared" si="248"/>
        <v>0</v>
      </c>
      <c r="NZ45" s="9">
        <f t="shared" si="249"/>
        <v>164.02960000000002</v>
      </c>
      <c r="OA45" s="9">
        <f t="shared" si="250"/>
        <v>32805.920000000006</v>
      </c>
      <c r="OB45" s="9">
        <f t="shared" si="251"/>
        <v>164.02960000000002</v>
      </c>
      <c r="OC45" s="9">
        <f t="shared" si="321"/>
        <v>32805.920000000006</v>
      </c>
      <c r="OD45" s="9">
        <f t="shared" si="252"/>
        <v>0</v>
      </c>
      <c r="OE45" s="9">
        <f t="shared" si="253"/>
        <v>0</v>
      </c>
      <c r="OF45" s="9">
        <f t="shared" si="254"/>
        <v>0</v>
      </c>
      <c r="OG45" s="9">
        <f t="shared" si="255"/>
        <v>0</v>
      </c>
      <c r="OH45" s="9">
        <f t="shared" si="256"/>
        <v>0</v>
      </c>
      <c r="OI45" s="9">
        <f t="shared" si="257"/>
        <v>0</v>
      </c>
      <c r="OJ45" s="9">
        <f t="shared" si="258"/>
        <v>20.503700000000002</v>
      </c>
      <c r="OK45" s="9">
        <f t="shared" si="259"/>
        <v>4100.7400000000007</v>
      </c>
      <c r="OL45" s="9">
        <f t="shared" si="260"/>
        <v>17.5746</v>
      </c>
      <c r="OM45" s="9">
        <f t="shared" si="261"/>
        <v>3514.92</v>
      </c>
      <c r="ON45" s="9">
        <f t="shared" si="262"/>
        <v>8.7873000000000001</v>
      </c>
      <c r="OO45" s="9">
        <f t="shared" si="263"/>
        <v>1757.46</v>
      </c>
      <c r="OP45" s="9">
        <f t="shared" si="264"/>
        <v>0</v>
      </c>
      <c r="OQ45" s="9">
        <f t="shared" si="265"/>
        <v>0</v>
      </c>
      <c r="OR45" s="9">
        <f t="shared" si="266"/>
        <v>46.865600000000001</v>
      </c>
      <c r="OS45" s="9">
        <f t="shared" si="267"/>
        <v>9373.1200000000008</v>
      </c>
      <c r="OT45" s="9">
        <f t="shared" si="322"/>
        <v>46.865600000000001</v>
      </c>
      <c r="OU45" s="9">
        <f t="shared" si="268"/>
        <v>9373.1200000000008</v>
      </c>
      <c r="OV45" s="9">
        <f t="shared" si="269"/>
        <v>0</v>
      </c>
      <c r="OW45" s="9">
        <f t="shared" si="270"/>
        <v>0</v>
      </c>
      <c r="OX45" s="9">
        <f t="shared" si="271"/>
        <v>0</v>
      </c>
      <c r="OY45" s="9">
        <f t="shared" si="272"/>
        <v>0</v>
      </c>
      <c r="OZ45" s="9">
        <f t="shared" si="273"/>
        <v>0</v>
      </c>
      <c r="PA45" s="9">
        <f t="shared" si="274"/>
        <v>0</v>
      </c>
      <c r="PB45" s="9">
        <f t="shared" si="275"/>
        <v>67.369299999999996</v>
      </c>
      <c r="PC45" s="9">
        <f t="shared" si="276"/>
        <v>13473.859999999999</v>
      </c>
      <c r="PD45" s="9">
        <f t="shared" si="277"/>
        <v>41.007400000000004</v>
      </c>
      <c r="PE45" s="9">
        <f t="shared" si="278"/>
        <v>8201.4800000000014</v>
      </c>
      <c r="PF45" s="9">
        <f t="shared" si="279"/>
        <v>52.723799999999997</v>
      </c>
      <c r="PG45" s="9">
        <f t="shared" si="280"/>
        <v>10544.76</v>
      </c>
      <c r="PH45" s="9">
        <f t="shared" si="281"/>
        <v>0</v>
      </c>
      <c r="PI45" s="9">
        <f t="shared" si="282"/>
        <v>0</v>
      </c>
      <c r="PJ45" s="9">
        <f t="shared" si="283"/>
        <v>159.63595000000001</v>
      </c>
      <c r="PK45" s="9">
        <f t="shared" si="284"/>
        <v>31927.190000000002</v>
      </c>
      <c r="PL45" s="9">
        <f t="shared" si="285"/>
        <v>159.63595000000001</v>
      </c>
      <c r="PM45" s="9">
        <f t="shared" si="323"/>
        <v>31927.190000000002</v>
      </c>
      <c r="PN45" s="9">
        <f t="shared" si="286"/>
        <v>0</v>
      </c>
      <c r="PO45" s="9">
        <f t="shared" si="287"/>
        <v>0</v>
      </c>
      <c r="PP45" s="9">
        <f t="shared" si="288"/>
        <v>0</v>
      </c>
      <c r="PQ45" s="9">
        <f t="shared" si="289"/>
        <v>0</v>
      </c>
      <c r="PR45" s="9">
        <f t="shared" si="290"/>
        <v>0</v>
      </c>
      <c r="PS45" s="9">
        <f t="shared" si="291"/>
        <v>0</v>
      </c>
      <c r="PT45" s="9">
        <f t="shared" si="292"/>
        <v>19.039149999999999</v>
      </c>
      <c r="PU45" s="9">
        <f t="shared" si="293"/>
        <v>3807.83</v>
      </c>
      <c r="PV45" s="9">
        <f t="shared" si="294"/>
        <v>19.039149999999999</v>
      </c>
      <c r="PW45" s="9">
        <f t="shared" si="295"/>
        <v>3807.83</v>
      </c>
      <c r="PX45" s="9">
        <f t="shared" si="296"/>
        <v>8.7873000000000001</v>
      </c>
      <c r="PY45" s="9">
        <f t="shared" si="297"/>
        <v>1757.46</v>
      </c>
      <c r="PZ45" s="9">
        <f t="shared" si="298"/>
        <v>0</v>
      </c>
      <c r="QA45" s="9">
        <f t="shared" si="299"/>
        <v>0</v>
      </c>
      <c r="QB45" s="9">
        <f t="shared" si="300"/>
        <v>46.865600000000001</v>
      </c>
      <c r="QC45" s="9">
        <f t="shared" si="301"/>
        <v>9373.1200000000008</v>
      </c>
      <c r="QD45" s="9">
        <f t="shared" si="302"/>
        <v>46.865600000000001</v>
      </c>
      <c r="QE45" s="9">
        <f t="shared" si="324"/>
        <v>9373.1200000000008</v>
      </c>
      <c r="QF45" s="9">
        <f t="shared" si="303"/>
        <v>0</v>
      </c>
      <c r="QG45" s="9">
        <f t="shared" si="304"/>
        <v>0</v>
      </c>
      <c r="QH45" s="9">
        <f t="shared" si="305"/>
        <v>103.98305000000001</v>
      </c>
      <c r="QI45" s="9">
        <f t="shared" si="306"/>
        <v>20796.61</v>
      </c>
      <c r="QJ45" s="9">
        <f t="shared" si="307"/>
        <v>103.98305000000001</v>
      </c>
      <c r="QK45" s="9">
        <f t="shared" si="308"/>
        <v>20796.61</v>
      </c>
      <c r="QL45" s="24">
        <f t="shared" si="309"/>
        <v>1827.7584000000006</v>
      </c>
      <c r="QM45" s="24">
        <f t="shared" si="310"/>
        <v>347098.35</v>
      </c>
    </row>
    <row r="46" spans="1:455" s="5" customFormat="1" ht="18.75" customHeight="1" x14ac:dyDescent="0.25">
      <c r="A46" s="8" t="s">
        <v>75</v>
      </c>
      <c r="B46" s="3" t="s">
        <v>3</v>
      </c>
      <c r="C46" s="9">
        <v>290</v>
      </c>
      <c r="D46" s="9"/>
      <c r="E46" s="9"/>
      <c r="F46" s="9"/>
      <c r="G46" s="9"/>
      <c r="H46" s="9"/>
      <c r="I46" s="9"/>
      <c r="J46" s="9"/>
      <c r="K46" s="9">
        <v>108.54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>
        <v>102.69</v>
      </c>
      <c r="AK46" s="9"/>
      <c r="AL46" s="9"/>
      <c r="AM46" s="9"/>
      <c r="AN46" s="9"/>
      <c r="AO46" s="9">
        <v>91</v>
      </c>
      <c r="AP46" s="9"/>
      <c r="AQ46" s="9"/>
      <c r="AR46" s="9"/>
      <c r="AS46" s="9"/>
      <c r="AT46" s="9"/>
      <c r="AU46" s="9"/>
      <c r="AV46" s="9"/>
      <c r="AW46" s="9">
        <v>132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>
        <v>140.19999999999999</v>
      </c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>
        <v>132</v>
      </c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>
        <v>113.4</v>
      </c>
      <c r="DU46" s="9"/>
      <c r="DV46" s="9"/>
      <c r="DW46" s="9"/>
      <c r="DX46" s="9"/>
      <c r="DY46" s="9">
        <f t="shared" si="0"/>
        <v>9.0999999999999998E-2</v>
      </c>
      <c r="DZ46" s="9">
        <f t="shared" si="1"/>
        <v>26.39</v>
      </c>
      <c r="EA46" s="9">
        <f t="shared" si="311"/>
        <v>1.5469999999999999</v>
      </c>
      <c r="EB46" s="9">
        <f t="shared" si="2"/>
        <v>448.63</v>
      </c>
      <c r="EC46" s="9">
        <f t="shared" si="3"/>
        <v>0.72883000000000009</v>
      </c>
      <c r="ED46" s="9">
        <f t="shared" si="4"/>
        <v>211.36070000000004</v>
      </c>
      <c r="EE46" s="9">
        <f t="shared" si="312"/>
        <v>12.390110000000002</v>
      </c>
      <c r="EF46" s="9">
        <f t="shared" si="5"/>
        <v>3593.1319000000003</v>
      </c>
      <c r="EG46" s="9">
        <f t="shared" si="313"/>
        <v>0.81983000000000006</v>
      </c>
      <c r="EH46" s="9">
        <f t="shared" si="314"/>
        <v>237.75070000000002</v>
      </c>
      <c r="EI46" s="8" t="s">
        <v>75</v>
      </c>
      <c r="EJ46" s="9">
        <f t="shared" si="6"/>
        <v>13.937110000000001</v>
      </c>
      <c r="EK46" s="9">
        <f t="shared" si="7"/>
        <v>4041.7619</v>
      </c>
      <c r="EL46" s="9">
        <f t="shared" si="315"/>
        <v>55.692</v>
      </c>
      <c r="EM46" s="9">
        <f t="shared" si="316"/>
        <v>16150.68</v>
      </c>
      <c r="EN46" s="9">
        <f t="shared" si="317"/>
        <v>74.256</v>
      </c>
      <c r="EO46" s="9">
        <f t="shared" si="8"/>
        <v>21534.240000000002</v>
      </c>
      <c r="EP46" s="9">
        <f t="shared" si="318"/>
        <v>30.939999999999998</v>
      </c>
      <c r="EQ46" s="9">
        <f t="shared" si="9"/>
        <v>8972.5999999999985</v>
      </c>
      <c r="ER46" s="9">
        <f t="shared" si="10"/>
        <v>446.04396000000008</v>
      </c>
      <c r="ES46" s="9">
        <f t="shared" si="11"/>
        <v>129352.74840000003</v>
      </c>
      <c r="ET46" s="9">
        <f t="shared" si="12"/>
        <v>594.72528000000011</v>
      </c>
      <c r="EU46" s="9">
        <f t="shared" si="13"/>
        <v>172470.33120000004</v>
      </c>
      <c r="EV46" s="9">
        <f t="shared" si="14"/>
        <v>247.80220000000003</v>
      </c>
      <c r="EW46" s="9">
        <f t="shared" si="15"/>
        <v>71862.638000000006</v>
      </c>
      <c r="EX46" s="9">
        <f t="shared" si="16"/>
        <v>160.88800000000001</v>
      </c>
      <c r="EY46" s="9">
        <f t="shared" si="17"/>
        <v>46657.520000000004</v>
      </c>
      <c r="EZ46" s="9">
        <f t="shared" si="18"/>
        <v>1288.5714400000002</v>
      </c>
      <c r="FA46" s="9">
        <f t="shared" si="19"/>
        <v>373685.71760000003</v>
      </c>
      <c r="FB46" s="9">
        <f t="shared" si="20"/>
        <v>1449.4594400000001</v>
      </c>
      <c r="FC46" s="9">
        <f t="shared" si="21"/>
        <v>420343.23760000005</v>
      </c>
      <c r="FD46" s="9">
        <f t="shared" si="22"/>
        <v>6.1879999999999997</v>
      </c>
      <c r="FE46" s="9">
        <f t="shared" si="23"/>
        <v>1794.52</v>
      </c>
      <c r="FF46" s="9">
        <f t="shared" si="24"/>
        <v>9.282</v>
      </c>
      <c r="FG46" s="9">
        <f t="shared" si="25"/>
        <v>2691.78</v>
      </c>
      <c r="FH46" s="9">
        <f t="shared" si="26"/>
        <v>12.375999999999999</v>
      </c>
      <c r="FI46" s="9">
        <f t="shared" si="27"/>
        <v>3589.04</v>
      </c>
      <c r="FJ46" s="9">
        <f t="shared" si="28"/>
        <v>49.560440000000007</v>
      </c>
      <c r="FK46" s="9">
        <f t="shared" si="29"/>
        <v>14372.527600000001</v>
      </c>
      <c r="FL46" s="9">
        <f t="shared" si="30"/>
        <v>74.340660000000014</v>
      </c>
      <c r="FM46" s="9">
        <f t="shared" si="31"/>
        <v>21558.791400000006</v>
      </c>
      <c r="FN46" s="9">
        <f t="shared" si="32"/>
        <v>99.120880000000014</v>
      </c>
      <c r="FO46" s="9">
        <f t="shared" si="33"/>
        <v>28745.055200000003</v>
      </c>
      <c r="FP46" s="9">
        <f t="shared" si="34"/>
        <v>23.204999999999998</v>
      </c>
      <c r="FQ46" s="9">
        <f t="shared" si="35"/>
        <v>6729.45</v>
      </c>
      <c r="FR46" s="9">
        <f t="shared" si="36"/>
        <v>185.85165000000003</v>
      </c>
      <c r="FS46" s="9">
        <f t="shared" si="37"/>
        <v>53896.978500000012</v>
      </c>
      <c r="FT46" s="9">
        <f t="shared" si="38"/>
        <v>209.05665000000002</v>
      </c>
      <c r="FU46" s="9">
        <f t="shared" si="39"/>
        <v>60626.428500000009</v>
      </c>
      <c r="FV46" s="9">
        <f t="shared" si="40"/>
        <v>24.751999999999999</v>
      </c>
      <c r="FW46" s="9">
        <f t="shared" si="41"/>
        <v>7178.08</v>
      </c>
      <c r="FX46" s="9">
        <f t="shared" si="42"/>
        <v>24.751999999999999</v>
      </c>
      <c r="FY46" s="9">
        <f t="shared" si="43"/>
        <v>7178.08</v>
      </c>
      <c r="FZ46" s="9">
        <f t="shared" si="44"/>
        <v>12.375999999999999</v>
      </c>
      <c r="GA46" s="9">
        <f t="shared" si="45"/>
        <v>3589.04</v>
      </c>
      <c r="GB46" s="9">
        <f t="shared" si="46"/>
        <v>198.24176000000003</v>
      </c>
      <c r="GC46" s="9">
        <f t="shared" si="47"/>
        <v>57490.110400000005</v>
      </c>
      <c r="GD46" s="9">
        <f t="shared" si="48"/>
        <v>198.24176000000003</v>
      </c>
      <c r="GE46" s="9">
        <f t="shared" si="49"/>
        <v>57490.110400000005</v>
      </c>
      <c r="GF46" s="9">
        <f t="shared" si="50"/>
        <v>99.120880000000014</v>
      </c>
      <c r="GG46" s="9">
        <f t="shared" si="51"/>
        <v>28745.055200000003</v>
      </c>
      <c r="GH46" s="9">
        <f t="shared" si="52"/>
        <v>61.879999999999995</v>
      </c>
      <c r="GI46" s="9">
        <f t="shared" si="53"/>
        <v>17945.199999999997</v>
      </c>
      <c r="GJ46" s="130">
        <f t="shared" si="54"/>
        <v>495.60440000000006</v>
      </c>
      <c r="GK46" s="130">
        <f t="shared" si="55"/>
        <v>143725.27600000001</v>
      </c>
      <c r="GL46" s="9">
        <f t="shared" si="56"/>
        <v>557.48440000000005</v>
      </c>
      <c r="GM46" s="9">
        <f t="shared" si="57"/>
        <v>161670.47600000002</v>
      </c>
      <c r="GN46" s="9">
        <f t="shared" si="58"/>
        <v>20.111000000000001</v>
      </c>
      <c r="GO46" s="9">
        <f t="shared" si="59"/>
        <v>5832.1900000000005</v>
      </c>
      <c r="GP46" s="9">
        <f t="shared" si="60"/>
        <v>24.751999999999999</v>
      </c>
      <c r="GQ46" s="9">
        <f t="shared" si="61"/>
        <v>7178.08</v>
      </c>
      <c r="GR46" s="9">
        <f t="shared" si="62"/>
        <v>10.828999999999999</v>
      </c>
      <c r="GS46" s="9">
        <f t="shared" si="63"/>
        <v>3140.41</v>
      </c>
      <c r="GT46" s="9">
        <f t="shared" si="64"/>
        <v>161.07143000000002</v>
      </c>
      <c r="GU46" s="9">
        <f t="shared" si="65"/>
        <v>46710.714700000004</v>
      </c>
      <c r="GV46" s="9">
        <f t="shared" si="66"/>
        <v>198.24176000000003</v>
      </c>
      <c r="GW46" s="9">
        <f t="shared" si="67"/>
        <v>57490.110400000005</v>
      </c>
      <c r="GX46" s="9">
        <f t="shared" si="68"/>
        <v>86.730770000000007</v>
      </c>
      <c r="GY46" s="9">
        <f t="shared" si="69"/>
        <v>25151.923300000002</v>
      </c>
      <c r="GZ46" s="9">
        <f t="shared" si="70"/>
        <v>54.144999999999996</v>
      </c>
      <c r="HA46" s="9">
        <f t="shared" si="71"/>
        <v>15702.05</v>
      </c>
      <c r="HB46" s="9">
        <f t="shared" si="72"/>
        <v>433.65385000000003</v>
      </c>
      <c r="HC46" s="9">
        <f t="shared" si="73"/>
        <v>125759.6165</v>
      </c>
      <c r="HD46" s="9">
        <f t="shared" si="74"/>
        <v>487.79885000000002</v>
      </c>
      <c r="HE46" s="9">
        <f t="shared" si="75"/>
        <v>141461.66649999999</v>
      </c>
      <c r="HF46" s="9">
        <f t="shared" si="76"/>
        <v>83.537999999999997</v>
      </c>
      <c r="HG46" s="9">
        <f t="shared" si="77"/>
        <v>24226.02</v>
      </c>
      <c r="HH46" s="9">
        <f t="shared" si="78"/>
        <v>49.503999999999998</v>
      </c>
      <c r="HI46" s="9">
        <f t="shared" si="79"/>
        <v>14356.16</v>
      </c>
      <c r="HJ46" s="9">
        <f t="shared" si="80"/>
        <v>35.580999999999996</v>
      </c>
      <c r="HK46" s="9">
        <f t="shared" si="81"/>
        <v>10318.489999999998</v>
      </c>
      <c r="HL46" s="9">
        <f t="shared" si="82"/>
        <v>669.06594000000007</v>
      </c>
      <c r="HM46" s="9">
        <f t="shared" si="83"/>
        <v>194029.12260000003</v>
      </c>
      <c r="HN46" s="9">
        <f t="shared" si="84"/>
        <v>396.48352000000006</v>
      </c>
      <c r="HO46" s="9">
        <f t="shared" si="85"/>
        <v>114980.22080000001</v>
      </c>
      <c r="HP46" s="9">
        <f t="shared" si="326"/>
        <v>284.97253000000006</v>
      </c>
      <c r="HQ46" s="9">
        <f t="shared" si="87"/>
        <v>82642.033700000015</v>
      </c>
      <c r="HR46" s="9">
        <f t="shared" si="88"/>
        <v>167.07599999999999</v>
      </c>
      <c r="HS46" s="9">
        <f t="shared" si="89"/>
        <v>48452.04</v>
      </c>
      <c r="HT46" s="9">
        <f t="shared" si="90"/>
        <v>1338.1318800000001</v>
      </c>
      <c r="HU46" s="9">
        <f t="shared" si="91"/>
        <v>388058.24520000006</v>
      </c>
      <c r="HV46" s="9">
        <f t="shared" si="92"/>
        <v>1505.2078800000002</v>
      </c>
      <c r="HW46" s="9">
        <f t="shared" si="93"/>
        <v>436510.28520000004</v>
      </c>
      <c r="HX46" s="9">
        <f t="shared" si="325"/>
        <v>17.016999999999999</v>
      </c>
      <c r="HY46" s="9">
        <f t="shared" si="94"/>
        <v>4934.93</v>
      </c>
      <c r="HZ46" s="9">
        <f t="shared" si="95"/>
        <v>13.923</v>
      </c>
      <c r="IA46" s="9">
        <f t="shared" si="96"/>
        <v>4037.67</v>
      </c>
      <c r="IB46" s="9">
        <f t="shared" si="97"/>
        <v>12.375999999999999</v>
      </c>
      <c r="IC46" s="9">
        <f t="shared" si="98"/>
        <v>3589.04</v>
      </c>
      <c r="ID46" s="9">
        <f t="shared" si="99"/>
        <v>136.29121000000001</v>
      </c>
      <c r="IE46" s="9">
        <f t="shared" si="100"/>
        <v>39524.450900000003</v>
      </c>
      <c r="IF46" s="9">
        <f t="shared" si="101"/>
        <v>111.51099000000002</v>
      </c>
      <c r="IG46" s="9">
        <f t="shared" si="102"/>
        <v>32338.187100000006</v>
      </c>
      <c r="IH46" s="9">
        <f t="shared" si="103"/>
        <v>99.120880000000014</v>
      </c>
      <c r="II46" s="9">
        <f t="shared" si="104"/>
        <v>28745.055200000003</v>
      </c>
      <c r="IJ46" s="9">
        <f t="shared" si="105"/>
        <v>41.768999999999998</v>
      </c>
      <c r="IK46" s="9">
        <f t="shared" si="106"/>
        <v>12113.01</v>
      </c>
      <c r="IL46" s="9">
        <f t="shared" si="107"/>
        <v>334.53297000000003</v>
      </c>
      <c r="IM46" s="9">
        <f t="shared" si="108"/>
        <v>97014.561300000016</v>
      </c>
      <c r="IN46" s="9">
        <f t="shared" si="109"/>
        <v>376.30197000000004</v>
      </c>
      <c r="IO46" s="9">
        <f t="shared" si="110"/>
        <v>109127.57130000001</v>
      </c>
      <c r="IP46" s="9">
        <f t="shared" si="111"/>
        <v>41.768999999999998</v>
      </c>
      <c r="IQ46" s="9">
        <f t="shared" si="112"/>
        <v>12113.01</v>
      </c>
      <c r="IR46" s="9">
        <f t="shared" si="113"/>
        <v>34.033999999999999</v>
      </c>
      <c r="IS46" s="9">
        <f t="shared" si="114"/>
        <v>9869.86</v>
      </c>
      <c r="IT46" s="9">
        <f t="shared" si="115"/>
        <v>23.204999999999998</v>
      </c>
      <c r="IU46" s="9">
        <f t="shared" si="116"/>
        <v>6729.45</v>
      </c>
      <c r="IV46" s="9">
        <f t="shared" si="117"/>
        <v>334.53297000000003</v>
      </c>
      <c r="IW46" s="9">
        <f t="shared" si="118"/>
        <v>97014.561300000016</v>
      </c>
      <c r="IX46" s="9">
        <f t="shared" si="119"/>
        <v>272.58242000000001</v>
      </c>
      <c r="IY46" s="9">
        <f t="shared" si="120"/>
        <v>79048.901800000007</v>
      </c>
      <c r="IZ46" s="9">
        <f t="shared" si="121"/>
        <v>185.85165000000003</v>
      </c>
      <c r="JA46" s="9">
        <f t="shared" si="122"/>
        <v>53896.978500000012</v>
      </c>
      <c r="JB46" s="9">
        <f t="shared" si="123"/>
        <v>97.460999999999999</v>
      </c>
      <c r="JC46" s="9">
        <f t="shared" si="124"/>
        <v>28263.69</v>
      </c>
      <c r="JD46" s="9">
        <f t="shared" si="125"/>
        <v>780.57693000000006</v>
      </c>
      <c r="JE46" s="9">
        <f t="shared" si="126"/>
        <v>226367.30970000001</v>
      </c>
      <c r="JF46" s="9">
        <f t="shared" si="127"/>
        <v>878.03793000000007</v>
      </c>
      <c r="JG46" s="9">
        <f t="shared" si="128"/>
        <v>254630.99970000001</v>
      </c>
      <c r="JH46" s="9">
        <f t="shared" si="129"/>
        <v>38.674999999999997</v>
      </c>
      <c r="JI46" s="9">
        <f t="shared" si="130"/>
        <v>11215.75</v>
      </c>
      <c r="JJ46" s="9">
        <f t="shared" si="131"/>
        <v>37.128</v>
      </c>
      <c r="JK46" s="9">
        <f t="shared" si="132"/>
        <v>10767.12</v>
      </c>
      <c r="JL46" s="9">
        <f t="shared" si="133"/>
        <v>12.375999999999999</v>
      </c>
      <c r="JM46" s="9">
        <f t="shared" si="134"/>
        <v>3589.04</v>
      </c>
      <c r="JN46" s="9">
        <f t="shared" si="135"/>
        <v>38.674999999999997</v>
      </c>
      <c r="JO46" s="9">
        <f t="shared" si="136"/>
        <v>11215.75</v>
      </c>
      <c r="JP46" s="9">
        <f t="shared" si="137"/>
        <v>297.36264000000006</v>
      </c>
      <c r="JQ46" s="9">
        <f t="shared" si="138"/>
        <v>86235.165600000022</v>
      </c>
      <c r="JR46" s="9">
        <f t="shared" si="139"/>
        <v>99.120880000000014</v>
      </c>
      <c r="JS46" s="9">
        <f t="shared" si="140"/>
        <v>28745.055200000003</v>
      </c>
      <c r="JT46" s="9">
        <f t="shared" si="141"/>
        <v>86.631999999999991</v>
      </c>
      <c r="JU46" s="9">
        <f t="shared" si="142"/>
        <v>25123.279999999999</v>
      </c>
      <c r="JV46" s="9">
        <f t="shared" si="143"/>
        <v>693.84616000000005</v>
      </c>
      <c r="JW46" s="9">
        <f t="shared" si="144"/>
        <v>201215.38640000002</v>
      </c>
      <c r="JX46" s="9">
        <f t="shared" si="145"/>
        <v>780.47816</v>
      </c>
      <c r="JY46" s="9">
        <f t="shared" si="146"/>
        <v>226338.66639999999</v>
      </c>
      <c r="JZ46" s="9">
        <f t="shared" si="147"/>
        <v>20.111000000000001</v>
      </c>
      <c r="KA46" s="9">
        <f t="shared" si="148"/>
        <v>5832.1900000000005</v>
      </c>
      <c r="KB46" s="9">
        <f t="shared" si="149"/>
        <v>12.375999999999999</v>
      </c>
      <c r="KC46" s="9">
        <f t="shared" si="150"/>
        <v>3589.04</v>
      </c>
      <c r="KD46" s="9">
        <f t="shared" si="151"/>
        <v>7.7349999999999994</v>
      </c>
      <c r="KE46" s="9">
        <f t="shared" si="152"/>
        <v>2243.1499999999996</v>
      </c>
      <c r="KF46" s="9">
        <f t="shared" si="153"/>
        <v>161.07143000000002</v>
      </c>
      <c r="KG46" s="9">
        <f t="shared" si="154"/>
        <v>46710.714700000004</v>
      </c>
      <c r="KH46" s="9">
        <f t="shared" si="155"/>
        <v>99.120880000000014</v>
      </c>
      <c r="KI46" s="9">
        <f t="shared" si="156"/>
        <v>28745.055200000003</v>
      </c>
      <c r="KJ46" s="9">
        <f t="shared" si="157"/>
        <v>61.950550000000007</v>
      </c>
      <c r="KK46" s="9">
        <f t="shared" si="158"/>
        <v>17965.659500000002</v>
      </c>
      <c r="KL46" s="9">
        <f t="shared" si="159"/>
        <v>40.222000000000001</v>
      </c>
      <c r="KM46" s="9">
        <f t="shared" si="160"/>
        <v>11664.380000000001</v>
      </c>
      <c r="KN46" s="9">
        <f t="shared" si="161"/>
        <v>322.14286000000004</v>
      </c>
      <c r="KO46" s="9">
        <f t="shared" si="162"/>
        <v>93421.429400000008</v>
      </c>
      <c r="KP46" s="9">
        <f t="shared" si="163"/>
        <v>362.36486000000002</v>
      </c>
      <c r="KQ46" s="9">
        <f t="shared" si="164"/>
        <v>105085.80940000001</v>
      </c>
      <c r="KR46" s="9">
        <f t="shared" si="165"/>
        <v>15.469999999999999</v>
      </c>
      <c r="KS46" s="9">
        <f t="shared" si="166"/>
        <v>4486.2999999999993</v>
      </c>
      <c r="KT46" s="9">
        <f t="shared" si="167"/>
        <v>21.657999999999998</v>
      </c>
      <c r="KU46" s="9">
        <f t="shared" si="168"/>
        <v>6280.82</v>
      </c>
      <c r="KV46" s="9">
        <f t="shared" si="169"/>
        <v>9.282</v>
      </c>
      <c r="KW46" s="9">
        <f t="shared" si="170"/>
        <v>2691.78</v>
      </c>
      <c r="KX46" s="9">
        <f t="shared" si="171"/>
        <v>123.90110000000001</v>
      </c>
      <c r="KY46" s="9">
        <f t="shared" si="172"/>
        <v>35931.319000000003</v>
      </c>
      <c r="KZ46" s="9">
        <f t="shared" si="173"/>
        <v>173.46154000000001</v>
      </c>
      <c r="LA46" s="9">
        <f t="shared" si="174"/>
        <v>50303.846600000004</v>
      </c>
      <c r="LB46" s="9">
        <f t="shared" si="175"/>
        <v>74.340660000000014</v>
      </c>
      <c r="LC46" s="9">
        <f t="shared" si="176"/>
        <v>21558.791400000006</v>
      </c>
      <c r="LD46" s="9">
        <f t="shared" si="177"/>
        <v>44.863</v>
      </c>
      <c r="LE46" s="9">
        <f t="shared" si="178"/>
        <v>13010.27</v>
      </c>
      <c r="LF46" s="9">
        <f t="shared" si="179"/>
        <v>359.31319000000008</v>
      </c>
      <c r="LG46" s="9">
        <f t="shared" si="180"/>
        <v>104200.82510000002</v>
      </c>
      <c r="LH46" s="9">
        <f t="shared" si="181"/>
        <v>404.17619000000002</v>
      </c>
      <c r="LI46" s="9">
        <f t="shared" si="319"/>
        <v>117211.09510000002</v>
      </c>
      <c r="LJ46" s="9">
        <f t="shared" si="182"/>
        <v>43.315999999999995</v>
      </c>
      <c r="LK46" s="9">
        <f t="shared" si="183"/>
        <v>12561.64</v>
      </c>
      <c r="LL46" s="9">
        <f t="shared" si="184"/>
        <v>64.974000000000004</v>
      </c>
      <c r="LM46" s="9">
        <f t="shared" si="185"/>
        <v>18842.460000000003</v>
      </c>
      <c r="LN46" s="9">
        <f t="shared" si="186"/>
        <v>6.1879999999999997</v>
      </c>
      <c r="LO46" s="9">
        <f t="shared" si="187"/>
        <v>1794.52</v>
      </c>
      <c r="LP46" s="9">
        <f t="shared" si="188"/>
        <v>346.92308000000003</v>
      </c>
      <c r="LQ46" s="9">
        <f t="shared" si="189"/>
        <v>100607.69320000001</v>
      </c>
      <c r="LR46" s="9">
        <f t="shared" si="190"/>
        <v>520.38462000000004</v>
      </c>
      <c r="LS46" s="9">
        <f t="shared" si="191"/>
        <v>150911.5398</v>
      </c>
      <c r="LT46" s="9">
        <f t="shared" si="192"/>
        <v>49.560440000000007</v>
      </c>
      <c r="LU46" s="9">
        <f t="shared" si="193"/>
        <v>14372.527600000001</v>
      </c>
      <c r="LV46" s="9">
        <f t="shared" si="194"/>
        <v>114.47799999999999</v>
      </c>
      <c r="LW46" s="9">
        <f t="shared" si="195"/>
        <v>33198.619999999995</v>
      </c>
      <c r="LX46" s="9">
        <f t="shared" si="196"/>
        <v>916.86814000000015</v>
      </c>
      <c r="LY46" s="9">
        <f t="shared" si="197"/>
        <v>265891.76060000004</v>
      </c>
      <c r="LZ46" s="9">
        <f t="shared" si="198"/>
        <v>1031.3461400000001</v>
      </c>
      <c r="MA46" s="9">
        <f t="shared" si="199"/>
        <v>299090.38060000003</v>
      </c>
      <c r="MB46" s="9">
        <f t="shared" si="200"/>
        <v>92.82</v>
      </c>
      <c r="MC46" s="9">
        <f t="shared" si="201"/>
        <v>26917.8</v>
      </c>
      <c r="MD46" s="9">
        <f t="shared" si="202"/>
        <v>112.931</v>
      </c>
      <c r="ME46" s="9">
        <f t="shared" si="203"/>
        <v>32749.989999999998</v>
      </c>
      <c r="MF46" s="9">
        <f t="shared" si="204"/>
        <v>37.128</v>
      </c>
      <c r="MG46" s="9">
        <f t="shared" si="205"/>
        <v>10767.12</v>
      </c>
      <c r="MH46" s="9">
        <f t="shared" si="206"/>
        <v>743.40660000000014</v>
      </c>
      <c r="MI46" s="9">
        <f t="shared" si="207"/>
        <v>215587.91400000005</v>
      </c>
      <c r="MJ46" s="9">
        <f t="shared" si="208"/>
        <v>904.4780300000001</v>
      </c>
      <c r="MK46" s="9">
        <f t="shared" si="209"/>
        <v>262298.6287</v>
      </c>
      <c r="ML46" s="9">
        <f t="shared" si="210"/>
        <v>297.36264000000006</v>
      </c>
      <c r="MM46" s="9">
        <f t="shared" si="211"/>
        <v>86235.165600000022</v>
      </c>
      <c r="MN46" s="9">
        <f t="shared" si="212"/>
        <v>241.33199999999999</v>
      </c>
      <c r="MO46" s="9">
        <f t="shared" si="213"/>
        <v>69986.28</v>
      </c>
      <c r="MP46" s="9">
        <f t="shared" si="214"/>
        <v>1932.8571600000002</v>
      </c>
      <c r="MQ46" s="9">
        <f t="shared" si="215"/>
        <v>560528.57640000002</v>
      </c>
      <c r="MR46" s="9">
        <f t="shared" si="216"/>
        <v>2174.1891599999999</v>
      </c>
      <c r="MS46" s="9">
        <f t="shared" si="320"/>
        <v>630514.85640000005</v>
      </c>
      <c r="MT46" s="9">
        <f t="shared" si="217"/>
        <v>66.521000000000001</v>
      </c>
      <c r="MU46" s="9">
        <f t="shared" si="218"/>
        <v>19291.09</v>
      </c>
      <c r="MV46" s="9">
        <f t="shared" si="219"/>
        <v>61.879999999999995</v>
      </c>
      <c r="MW46" s="9">
        <f t="shared" si="220"/>
        <v>17945.199999999997</v>
      </c>
      <c r="MX46" s="9">
        <f t="shared" si="221"/>
        <v>23.204999999999998</v>
      </c>
      <c r="MY46" s="9">
        <f t="shared" si="222"/>
        <v>6729.45</v>
      </c>
      <c r="MZ46" s="9">
        <f t="shared" si="223"/>
        <v>532.77473000000009</v>
      </c>
      <c r="NA46" s="9">
        <f t="shared" si="224"/>
        <v>154504.67170000004</v>
      </c>
      <c r="NB46" s="9">
        <f t="shared" si="225"/>
        <v>495.60440000000006</v>
      </c>
      <c r="NC46" s="9">
        <f t="shared" si="226"/>
        <v>143725.27600000001</v>
      </c>
      <c r="ND46" s="9">
        <f t="shared" si="227"/>
        <v>185.85165000000003</v>
      </c>
      <c r="NE46" s="9">
        <f t="shared" si="228"/>
        <v>53896.978500000012</v>
      </c>
      <c r="NF46" s="9">
        <f t="shared" si="229"/>
        <v>148.512</v>
      </c>
      <c r="NG46" s="9">
        <f t="shared" si="230"/>
        <v>43068.480000000003</v>
      </c>
      <c r="NH46" s="9">
        <f t="shared" si="231"/>
        <v>1189.4505600000002</v>
      </c>
      <c r="NI46" s="9">
        <f t="shared" si="232"/>
        <v>344940.66240000009</v>
      </c>
      <c r="NJ46" s="9">
        <f t="shared" si="233"/>
        <v>1337.9625599999999</v>
      </c>
      <c r="NK46" s="9">
        <f t="shared" si="234"/>
        <v>388009.14240000001</v>
      </c>
      <c r="NL46" s="9">
        <f t="shared" si="235"/>
        <v>68.067999999999998</v>
      </c>
      <c r="NM46" s="9">
        <f t="shared" si="236"/>
        <v>19739.72</v>
      </c>
      <c r="NN46" s="9">
        <f t="shared" si="237"/>
        <v>74.256</v>
      </c>
      <c r="NO46" s="9">
        <f t="shared" si="238"/>
        <v>21534.240000000002</v>
      </c>
      <c r="NP46" s="9">
        <f t="shared" si="239"/>
        <v>34.033999999999999</v>
      </c>
      <c r="NQ46" s="9">
        <f t="shared" si="240"/>
        <v>9869.86</v>
      </c>
      <c r="NR46" s="9">
        <f t="shared" si="241"/>
        <v>545.16484000000003</v>
      </c>
      <c r="NS46" s="9">
        <f t="shared" si="242"/>
        <v>158097.80360000001</v>
      </c>
      <c r="NT46" s="9">
        <f t="shared" si="243"/>
        <v>594.72528000000011</v>
      </c>
      <c r="NU46" s="9">
        <f t="shared" si="244"/>
        <v>172470.33120000004</v>
      </c>
      <c r="NV46" s="9">
        <f t="shared" si="245"/>
        <v>272.58242000000001</v>
      </c>
      <c r="NW46" s="9">
        <f t="shared" si="246"/>
        <v>79048.901800000007</v>
      </c>
      <c r="NX46" s="9">
        <f t="shared" si="247"/>
        <v>173.26399999999998</v>
      </c>
      <c r="NY46" s="9">
        <f t="shared" si="248"/>
        <v>50246.559999999998</v>
      </c>
      <c r="NZ46" s="9">
        <f t="shared" si="249"/>
        <v>1387.6923200000001</v>
      </c>
      <c r="OA46" s="9">
        <f t="shared" si="250"/>
        <v>402430.77280000004</v>
      </c>
      <c r="OB46" s="9">
        <f t="shared" si="251"/>
        <v>1560.95632</v>
      </c>
      <c r="OC46" s="9">
        <f t="shared" si="321"/>
        <v>452677.33280000003</v>
      </c>
      <c r="OD46" s="9">
        <f t="shared" si="252"/>
        <v>21.657999999999998</v>
      </c>
      <c r="OE46" s="9">
        <f t="shared" si="253"/>
        <v>6280.82</v>
      </c>
      <c r="OF46" s="9">
        <f t="shared" si="254"/>
        <v>18.564</v>
      </c>
      <c r="OG46" s="9">
        <f t="shared" si="255"/>
        <v>5383.56</v>
      </c>
      <c r="OH46" s="9">
        <f t="shared" si="256"/>
        <v>9.282</v>
      </c>
      <c r="OI46" s="9">
        <f t="shared" si="257"/>
        <v>2691.78</v>
      </c>
      <c r="OJ46" s="9">
        <f t="shared" si="258"/>
        <v>173.46154000000001</v>
      </c>
      <c r="OK46" s="9">
        <f t="shared" si="259"/>
        <v>50303.846600000004</v>
      </c>
      <c r="OL46" s="9">
        <f t="shared" si="260"/>
        <v>148.68132000000003</v>
      </c>
      <c r="OM46" s="9">
        <f t="shared" si="261"/>
        <v>43117.582800000011</v>
      </c>
      <c r="ON46" s="9">
        <f t="shared" si="262"/>
        <v>74.340660000000014</v>
      </c>
      <c r="OO46" s="9">
        <f t="shared" si="263"/>
        <v>21558.791400000006</v>
      </c>
      <c r="OP46" s="9">
        <f t="shared" si="264"/>
        <v>49.503999999999998</v>
      </c>
      <c r="OQ46" s="9">
        <f t="shared" si="265"/>
        <v>14356.16</v>
      </c>
      <c r="OR46" s="9">
        <f t="shared" si="266"/>
        <v>396.48352000000006</v>
      </c>
      <c r="OS46" s="9">
        <f t="shared" si="267"/>
        <v>114980.22080000001</v>
      </c>
      <c r="OT46" s="9">
        <f t="shared" si="322"/>
        <v>445.98752000000007</v>
      </c>
      <c r="OU46" s="9">
        <f t="shared" si="268"/>
        <v>129336.38080000003</v>
      </c>
      <c r="OV46" s="9">
        <f t="shared" si="269"/>
        <v>71.161999999999992</v>
      </c>
      <c r="OW46" s="9">
        <f t="shared" si="270"/>
        <v>20636.979999999996</v>
      </c>
      <c r="OX46" s="9">
        <f t="shared" si="271"/>
        <v>43.315999999999995</v>
      </c>
      <c r="OY46" s="9">
        <f t="shared" si="272"/>
        <v>12561.64</v>
      </c>
      <c r="OZ46" s="9">
        <f t="shared" si="273"/>
        <v>55.692</v>
      </c>
      <c r="PA46" s="9">
        <f t="shared" si="274"/>
        <v>16150.68</v>
      </c>
      <c r="PB46" s="9">
        <f t="shared" si="275"/>
        <v>569.94506000000013</v>
      </c>
      <c r="PC46" s="9">
        <f t="shared" si="276"/>
        <v>165284.06740000003</v>
      </c>
      <c r="PD46" s="9">
        <f t="shared" si="277"/>
        <v>346.92308000000003</v>
      </c>
      <c r="PE46" s="9">
        <f t="shared" si="278"/>
        <v>100607.69320000001</v>
      </c>
      <c r="PF46" s="9">
        <f t="shared" si="279"/>
        <v>446.04396000000008</v>
      </c>
      <c r="PG46" s="9">
        <f t="shared" si="280"/>
        <v>129352.74840000003</v>
      </c>
      <c r="PH46" s="9">
        <f t="shared" si="281"/>
        <v>168.62299999999999</v>
      </c>
      <c r="PI46" s="9">
        <f t="shared" si="282"/>
        <v>48900.67</v>
      </c>
      <c r="PJ46" s="9">
        <f t="shared" si="283"/>
        <v>1350.5219900000002</v>
      </c>
      <c r="PK46" s="9">
        <f t="shared" si="284"/>
        <v>391651.37710000004</v>
      </c>
      <c r="PL46" s="9">
        <f t="shared" si="285"/>
        <v>1519.14499</v>
      </c>
      <c r="PM46" s="9">
        <f t="shared" si="323"/>
        <v>440552.04710000003</v>
      </c>
      <c r="PN46" s="9">
        <f t="shared" si="286"/>
        <v>20.111000000000001</v>
      </c>
      <c r="PO46" s="9">
        <f t="shared" si="287"/>
        <v>5832.1900000000005</v>
      </c>
      <c r="PP46" s="9">
        <f t="shared" si="288"/>
        <v>20.111000000000001</v>
      </c>
      <c r="PQ46" s="9">
        <f t="shared" si="289"/>
        <v>5832.1900000000005</v>
      </c>
      <c r="PR46" s="9">
        <f t="shared" si="290"/>
        <v>9.282</v>
      </c>
      <c r="PS46" s="9">
        <f t="shared" si="291"/>
        <v>2691.78</v>
      </c>
      <c r="PT46" s="9">
        <f t="shared" si="292"/>
        <v>161.07143000000002</v>
      </c>
      <c r="PU46" s="9">
        <f t="shared" si="293"/>
        <v>46710.714700000004</v>
      </c>
      <c r="PV46" s="9">
        <f t="shared" si="294"/>
        <v>161.07143000000002</v>
      </c>
      <c r="PW46" s="9">
        <f t="shared" si="295"/>
        <v>46710.714700000004</v>
      </c>
      <c r="PX46" s="9">
        <f t="shared" si="296"/>
        <v>74.340660000000014</v>
      </c>
      <c r="PY46" s="9">
        <f t="shared" si="297"/>
        <v>21558.791400000006</v>
      </c>
      <c r="PZ46" s="9">
        <f t="shared" si="298"/>
        <v>49.503999999999998</v>
      </c>
      <c r="QA46" s="9">
        <f t="shared" si="299"/>
        <v>14356.16</v>
      </c>
      <c r="QB46" s="9">
        <f t="shared" si="300"/>
        <v>396.48352000000006</v>
      </c>
      <c r="QC46" s="9">
        <f t="shared" si="301"/>
        <v>114980.22080000001</v>
      </c>
      <c r="QD46" s="9">
        <f t="shared" si="302"/>
        <v>445.98752000000002</v>
      </c>
      <c r="QE46" s="9">
        <f t="shared" si="324"/>
        <v>129336.38080000001</v>
      </c>
      <c r="QF46" s="9">
        <f t="shared" si="303"/>
        <v>109.83699999999999</v>
      </c>
      <c r="QG46" s="9">
        <f t="shared" si="304"/>
        <v>31852.729999999996</v>
      </c>
      <c r="QH46" s="9">
        <f t="shared" si="305"/>
        <v>879.69781000000012</v>
      </c>
      <c r="QI46" s="9">
        <f t="shared" si="306"/>
        <v>255112.36490000004</v>
      </c>
      <c r="QJ46" s="9">
        <f t="shared" si="307"/>
        <v>989.53480999999999</v>
      </c>
      <c r="QK46" s="9">
        <f t="shared" si="308"/>
        <v>286965.09490000003</v>
      </c>
      <c r="QL46" s="24">
        <f t="shared" si="309"/>
        <v>17393.513280000003</v>
      </c>
      <c r="QM46" s="24">
        <f t="shared" si="310"/>
        <v>4789487.8514999999</v>
      </c>
    </row>
    <row r="47" spans="1:455" s="5" customFormat="1" ht="18.75" customHeight="1" x14ac:dyDescent="0.25">
      <c r="A47" s="8" t="s">
        <v>86</v>
      </c>
      <c r="B47" s="3" t="s">
        <v>3</v>
      </c>
      <c r="C47" s="9">
        <v>450</v>
      </c>
      <c r="D47" s="9"/>
      <c r="E47" s="9">
        <v>1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>
        <v>1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>
        <v>1</v>
      </c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>
        <v>1</v>
      </c>
      <c r="AR47" s="9"/>
      <c r="AS47" s="9"/>
      <c r="AT47" s="9"/>
      <c r="AU47" s="9"/>
      <c r="AV47" s="9"/>
      <c r="AW47" s="9"/>
      <c r="AX47" s="9">
        <v>1</v>
      </c>
      <c r="AY47" s="9"/>
      <c r="AZ47" s="9"/>
      <c r="BA47" s="9"/>
      <c r="BB47" s="9">
        <v>1</v>
      </c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>
        <v>1</v>
      </c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>
        <v>1</v>
      </c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>
        <v>1</v>
      </c>
      <c r="DJ47" s="9"/>
      <c r="DK47" s="9"/>
      <c r="DL47" s="9"/>
      <c r="DM47" s="9">
        <v>1</v>
      </c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>
        <f t="shared" si="0"/>
        <v>8.0000000000000002E-3</v>
      </c>
      <c r="DZ47" s="9">
        <f t="shared" ref="DZ47:DZ53" si="327">DY47*C47</f>
        <v>3.6</v>
      </c>
      <c r="EA47" s="9">
        <f t="shared" si="311"/>
        <v>0.13600000000000001</v>
      </c>
      <c r="EB47" s="9">
        <f t="shared" si="2"/>
        <v>61.2</v>
      </c>
      <c r="EC47" s="9">
        <f t="shared" si="3"/>
        <v>2E-3</v>
      </c>
      <c r="ED47" s="9">
        <f t="shared" si="4"/>
        <v>0.9</v>
      </c>
      <c r="EE47" s="9">
        <f t="shared" si="312"/>
        <v>3.4000000000000002E-2</v>
      </c>
      <c r="EF47" s="9">
        <f t="shared" si="5"/>
        <v>15.3</v>
      </c>
      <c r="EG47" s="9">
        <f t="shared" si="313"/>
        <v>0.01</v>
      </c>
      <c r="EH47" s="9">
        <f t="shared" ref="EH47:EH53" si="328">EG47*C47</f>
        <v>4.5</v>
      </c>
      <c r="EI47" s="8" t="s">
        <v>86</v>
      </c>
      <c r="EJ47" s="9">
        <f t="shared" si="6"/>
        <v>0.17</v>
      </c>
      <c r="EK47" s="9">
        <f t="shared" si="7"/>
        <v>76.5</v>
      </c>
      <c r="EL47" s="9">
        <f t="shared" si="315"/>
        <v>4.8960000000000008</v>
      </c>
      <c r="EM47" s="9">
        <f t="shared" si="316"/>
        <v>2203.2000000000003</v>
      </c>
      <c r="EN47" s="9">
        <f t="shared" si="317"/>
        <v>6.5280000000000005</v>
      </c>
      <c r="EO47" s="9">
        <f t="shared" si="8"/>
        <v>2937.6000000000004</v>
      </c>
      <c r="EP47" s="9">
        <f t="shared" si="318"/>
        <v>2.72</v>
      </c>
      <c r="EQ47" s="9">
        <f t="shared" si="9"/>
        <v>1224</v>
      </c>
      <c r="ER47" s="9">
        <f t="shared" si="10"/>
        <v>1.2240000000000002</v>
      </c>
      <c r="ES47" s="9">
        <f t="shared" si="11"/>
        <v>550.80000000000007</v>
      </c>
      <c r="ET47" s="9">
        <f t="shared" si="12"/>
        <v>1.6320000000000001</v>
      </c>
      <c r="EU47" s="9">
        <f t="shared" si="13"/>
        <v>734.40000000000009</v>
      </c>
      <c r="EV47" s="9">
        <f t="shared" si="14"/>
        <v>0.68</v>
      </c>
      <c r="EW47" s="9">
        <f t="shared" si="15"/>
        <v>306</v>
      </c>
      <c r="EX47" s="9">
        <f t="shared" si="16"/>
        <v>14.144000000000002</v>
      </c>
      <c r="EY47" s="9">
        <f t="shared" si="17"/>
        <v>6364.8000000000011</v>
      </c>
      <c r="EZ47" s="9">
        <f t="shared" si="18"/>
        <v>3.5360000000000005</v>
      </c>
      <c r="FA47" s="9">
        <f t="shared" si="19"/>
        <v>1591.2000000000003</v>
      </c>
      <c r="FB47" s="9">
        <f t="shared" si="20"/>
        <v>17.68</v>
      </c>
      <c r="FC47" s="9">
        <f t="shared" si="21"/>
        <v>7956</v>
      </c>
      <c r="FD47" s="9">
        <f t="shared" si="22"/>
        <v>0.54400000000000004</v>
      </c>
      <c r="FE47" s="9">
        <f t="shared" si="23"/>
        <v>244.8</v>
      </c>
      <c r="FF47" s="9">
        <f t="shared" si="24"/>
        <v>0.81600000000000006</v>
      </c>
      <c r="FG47" s="9">
        <f t="shared" si="25"/>
        <v>367.20000000000005</v>
      </c>
      <c r="FH47" s="9">
        <f t="shared" si="26"/>
        <v>1.0880000000000001</v>
      </c>
      <c r="FI47" s="9">
        <f t="shared" si="27"/>
        <v>489.6</v>
      </c>
      <c r="FJ47" s="9">
        <f t="shared" si="28"/>
        <v>0.13600000000000001</v>
      </c>
      <c r="FK47" s="9">
        <f t="shared" si="29"/>
        <v>61.2</v>
      </c>
      <c r="FL47" s="9">
        <f t="shared" si="30"/>
        <v>0.20400000000000001</v>
      </c>
      <c r="FM47" s="9">
        <f t="shared" si="31"/>
        <v>91.800000000000011</v>
      </c>
      <c r="FN47" s="9">
        <f t="shared" si="32"/>
        <v>0.27200000000000002</v>
      </c>
      <c r="FO47" s="9">
        <f t="shared" si="33"/>
        <v>122.4</v>
      </c>
      <c r="FP47" s="9">
        <f t="shared" si="34"/>
        <v>2.04</v>
      </c>
      <c r="FQ47" s="9">
        <f t="shared" si="35"/>
        <v>918</v>
      </c>
      <c r="FR47" s="9">
        <f t="shared" si="36"/>
        <v>0.51</v>
      </c>
      <c r="FS47" s="9">
        <f t="shared" si="37"/>
        <v>229.5</v>
      </c>
      <c r="FT47" s="9">
        <f t="shared" si="38"/>
        <v>2.5500000000000003</v>
      </c>
      <c r="FU47" s="9">
        <f t="shared" si="39"/>
        <v>1147.5000000000002</v>
      </c>
      <c r="FV47" s="9">
        <f t="shared" si="40"/>
        <v>2.1760000000000002</v>
      </c>
      <c r="FW47" s="9">
        <f t="shared" si="41"/>
        <v>979.2</v>
      </c>
      <c r="FX47" s="9">
        <f t="shared" si="42"/>
        <v>2.1760000000000002</v>
      </c>
      <c r="FY47" s="9">
        <f t="shared" si="43"/>
        <v>979.2</v>
      </c>
      <c r="FZ47" s="9">
        <f t="shared" si="44"/>
        <v>1.0880000000000001</v>
      </c>
      <c r="GA47" s="9">
        <f t="shared" si="45"/>
        <v>489.6</v>
      </c>
      <c r="GB47" s="9">
        <f t="shared" si="46"/>
        <v>0.54400000000000004</v>
      </c>
      <c r="GC47" s="9">
        <f t="shared" si="47"/>
        <v>244.8</v>
      </c>
      <c r="GD47" s="9">
        <f t="shared" si="48"/>
        <v>0.54400000000000004</v>
      </c>
      <c r="GE47" s="9">
        <f t="shared" si="49"/>
        <v>244.8</v>
      </c>
      <c r="GF47" s="9">
        <f t="shared" si="50"/>
        <v>0.27200000000000002</v>
      </c>
      <c r="GG47" s="9">
        <f t="shared" si="51"/>
        <v>122.4</v>
      </c>
      <c r="GH47" s="9">
        <f t="shared" si="52"/>
        <v>5.44</v>
      </c>
      <c r="GI47" s="9">
        <f t="shared" si="53"/>
        <v>2448</v>
      </c>
      <c r="GJ47" s="130">
        <f t="shared" si="54"/>
        <v>1.36</v>
      </c>
      <c r="GK47" s="130">
        <f t="shared" si="55"/>
        <v>612</v>
      </c>
      <c r="GL47" s="9">
        <f t="shared" si="56"/>
        <v>6.8000000000000007</v>
      </c>
      <c r="GM47" s="9">
        <f t="shared" si="57"/>
        <v>3060.0000000000005</v>
      </c>
      <c r="GN47" s="9">
        <f t="shared" si="58"/>
        <v>1.7680000000000002</v>
      </c>
      <c r="GO47" s="9">
        <f t="shared" si="59"/>
        <v>795.60000000000014</v>
      </c>
      <c r="GP47" s="9">
        <f t="shared" si="60"/>
        <v>2.1760000000000002</v>
      </c>
      <c r="GQ47" s="9">
        <f t="shared" si="61"/>
        <v>979.2</v>
      </c>
      <c r="GR47" s="9">
        <f t="shared" si="62"/>
        <v>0.95200000000000007</v>
      </c>
      <c r="GS47" s="9">
        <f t="shared" si="63"/>
        <v>428.40000000000003</v>
      </c>
      <c r="GT47" s="9">
        <f t="shared" si="64"/>
        <v>0.44200000000000006</v>
      </c>
      <c r="GU47" s="9">
        <f t="shared" si="65"/>
        <v>198.90000000000003</v>
      </c>
      <c r="GV47" s="9">
        <f t="shared" si="66"/>
        <v>0.54400000000000004</v>
      </c>
      <c r="GW47" s="9">
        <f t="shared" si="67"/>
        <v>244.8</v>
      </c>
      <c r="GX47" s="9">
        <f t="shared" si="68"/>
        <v>0.23800000000000002</v>
      </c>
      <c r="GY47" s="9">
        <f t="shared" si="69"/>
        <v>107.10000000000001</v>
      </c>
      <c r="GZ47" s="9">
        <f t="shared" si="70"/>
        <v>4.7600000000000007</v>
      </c>
      <c r="HA47" s="9">
        <f t="shared" si="71"/>
        <v>2142.0000000000005</v>
      </c>
      <c r="HB47" s="9">
        <f t="shared" si="72"/>
        <v>1.1900000000000002</v>
      </c>
      <c r="HC47" s="9">
        <f t="shared" si="73"/>
        <v>535.50000000000011</v>
      </c>
      <c r="HD47" s="9">
        <f t="shared" si="74"/>
        <v>5.95</v>
      </c>
      <c r="HE47" s="9">
        <f t="shared" si="75"/>
        <v>2677.5</v>
      </c>
      <c r="HF47" s="9">
        <f t="shared" si="76"/>
        <v>7.3440000000000003</v>
      </c>
      <c r="HG47" s="9">
        <f t="shared" si="77"/>
        <v>3304.8</v>
      </c>
      <c r="HH47" s="9">
        <f t="shared" si="78"/>
        <v>4.3520000000000003</v>
      </c>
      <c r="HI47" s="9">
        <f t="shared" si="79"/>
        <v>1958.4</v>
      </c>
      <c r="HJ47" s="9">
        <f t="shared" si="80"/>
        <v>3.1280000000000001</v>
      </c>
      <c r="HK47" s="9">
        <f t="shared" si="81"/>
        <v>1407.6000000000001</v>
      </c>
      <c r="HL47" s="9">
        <f t="shared" si="82"/>
        <v>1.8360000000000001</v>
      </c>
      <c r="HM47" s="9">
        <f t="shared" si="83"/>
        <v>826.2</v>
      </c>
      <c r="HN47" s="9">
        <f t="shared" si="84"/>
        <v>1.0880000000000001</v>
      </c>
      <c r="HO47" s="9">
        <f t="shared" si="85"/>
        <v>489.6</v>
      </c>
      <c r="HP47" s="9">
        <f t="shared" si="326"/>
        <v>0.78200000000000003</v>
      </c>
      <c r="HQ47" s="9">
        <f t="shared" si="87"/>
        <v>351.90000000000003</v>
      </c>
      <c r="HR47" s="9">
        <f t="shared" si="88"/>
        <v>14.688000000000001</v>
      </c>
      <c r="HS47" s="9">
        <f t="shared" si="89"/>
        <v>6609.6</v>
      </c>
      <c r="HT47" s="9">
        <f t="shared" si="90"/>
        <v>3.6720000000000002</v>
      </c>
      <c r="HU47" s="9">
        <f t="shared" si="91"/>
        <v>1652.4</v>
      </c>
      <c r="HV47" s="9">
        <f t="shared" si="92"/>
        <v>18.360000000000003</v>
      </c>
      <c r="HW47" s="9">
        <f t="shared" si="93"/>
        <v>8262.0000000000018</v>
      </c>
      <c r="HX47" s="9">
        <f t="shared" si="325"/>
        <v>1.496</v>
      </c>
      <c r="HY47" s="9">
        <f t="shared" si="94"/>
        <v>673.2</v>
      </c>
      <c r="HZ47" s="9">
        <f t="shared" si="95"/>
        <v>1.2240000000000002</v>
      </c>
      <c r="IA47" s="9">
        <f t="shared" si="96"/>
        <v>550.80000000000007</v>
      </c>
      <c r="IB47" s="9">
        <f t="shared" si="97"/>
        <v>1.0880000000000001</v>
      </c>
      <c r="IC47" s="9">
        <f t="shared" si="98"/>
        <v>489.6</v>
      </c>
      <c r="ID47" s="9">
        <f t="shared" si="99"/>
        <v>0.374</v>
      </c>
      <c r="IE47" s="9">
        <f t="shared" si="100"/>
        <v>168.3</v>
      </c>
      <c r="IF47" s="9">
        <f t="shared" si="101"/>
        <v>0.30600000000000005</v>
      </c>
      <c r="IG47" s="9">
        <f t="shared" si="102"/>
        <v>137.70000000000002</v>
      </c>
      <c r="IH47" s="9">
        <f t="shared" si="103"/>
        <v>0.27200000000000002</v>
      </c>
      <c r="II47" s="9">
        <f t="shared" si="104"/>
        <v>122.4</v>
      </c>
      <c r="IJ47" s="9">
        <f t="shared" si="105"/>
        <v>3.6720000000000002</v>
      </c>
      <c r="IK47" s="9">
        <f t="shared" si="106"/>
        <v>1652.4</v>
      </c>
      <c r="IL47" s="9">
        <f t="shared" si="107"/>
        <v>0.91800000000000004</v>
      </c>
      <c r="IM47" s="9">
        <f t="shared" si="108"/>
        <v>413.1</v>
      </c>
      <c r="IN47" s="9">
        <f t="shared" si="109"/>
        <v>4.5900000000000007</v>
      </c>
      <c r="IO47" s="9">
        <f t="shared" si="110"/>
        <v>2065.5000000000005</v>
      </c>
      <c r="IP47" s="9">
        <f t="shared" si="111"/>
        <v>3.6720000000000002</v>
      </c>
      <c r="IQ47" s="9">
        <f t="shared" si="112"/>
        <v>1652.4</v>
      </c>
      <c r="IR47" s="9">
        <f t="shared" si="113"/>
        <v>2.992</v>
      </c>
      <c r="IS47" s="9">
        <f t="shared" si="114"/>
        <v>1346.4</v>
      </c>
      <c r="IT47" s="9">
        <f t="shared" si="115"/>
        <v>2.04</v>
      </c>
      <c r="IU47" s="9">
        <f t="shared" si="116"/>
        <v>918</v>
      </c>
      <c r="IV47" s="9">
        <f t="shared" si="117"/>
        <v>0.91800000000000004</v>
      </c>
      <c r="IW47" s="9">
        <f t="shared" si="118"/>
        <v>413.1</v>
      </c>
      <c r="IX47" s="9">
        <f t="shared" si="119"/>
        <v>0.748</v>
      </c>
      <c r="IY47" s="9">
        <f t="shared" si="120"/>
        <v>336.6</v>
      </c>
      <c r="IZ47" s="9">
        <f t="shared" si="121"/>
        <v>0.51</v>
      </c>
      <c r="JA47" s="9">
        <f t="shared" si="122"/>
        <v>229.5</v>
      </c>
      <c r="JB47" s="9">
        <f t="shared" si="123"/>
        <v>8.5680000000000014</v>
      </c>
      <c r="JC47" s="9">
        <f t="shared" si="124"/>
        <v>3855.6000000000008</v>
      </c>
      <c r="JD47" s="9">
        <f t="shared" si="125"/>
        <v>2.1420000000000003</v>
      </c>
      <c r="JE47" s="9">
        <f t="shared" si="126"/>
        <v>963.9000000000002</v>
      </c>
      <c r="JF47" s="9">
        <f t="shared" si="127"/>
        <v>10.71</v>
      </c>
      <c r="JG47" s="9">
        <f t="shared" si="128"/>
        <v>4819.5</v>
      </c>
      <c r="JH47" s="9">
        <f t="shared" si="129"/>
        <v>3.4000000000000004</v>
      </c>
      <c r="JI47" s="9">
        <f t="shared" si="130"/>
        <v>1530.0000000000002</v>
      </c>
      <c r="JJ47" s="9">
        <f t="shared" si="131"/>
        <v>3.2640000000000002</v>
      </c>
      <c r="JK47" s="9">
        <f t="shared" si="132"/>
        <v>1468.8000000000002</v>
      </c>
      <c r="JL47" s="9">
        <f t="shared" si="133"/>
        <v>1.0880000000000001</v>
      </c>
      <c r="JM47" s="9">
        <f t="shared" si="134"/>
        <v>489.6</v>
      </c>
      <c r="JN47" s="9">
        <f t="shared" si="135"/>
        <v>3.4000000000000004</v>
      </c>
      <c r="JO47" s="9">
        <f t="shared" si="136"/>
        <v>1530.0000000000002</v>
      </c>
      <c r="JP47" s="9">
        <f t="shared" si="137"/>
        <v>0.81600000000000006</v>
      </c>
      <c r="JQ47" s="9">
        <f t="shared" si="138"/>
        <v>367.20000000000005</v>
      </c>
      <c r="JR47" s="9">
        <f t="shared" si="139"/>
        <v>0.27200000000000002</v>
      </c>
      <c r="JS47" s="9">
        <f t="shared" si="140"/>
        <v>122.4</v>
      </c>
      <c r="JT47" s="9">
        <f t="shared" si="141"/>
        <v>7.6160000000000005</v>
      </c>
      <c r="JU47" s="9">
        <f t="shared" si="142"/>
        <v>3427.2000000000003</v>
      </c>
      <c r="JV47" s="9">
        <f t="shared" si="143"/>
        <v>1.9040000000000001</v>
      </c>
      <c r="JW47" s="9">
        <f t="shared" si="144"/>
        <v>856.80000000000007</v>
      </c>
      <c r="JX47" s="9">
        <f t="shared" si="145"/>
        <v>9.5200000000000014</v>
      </c>
      <c r="JY47" s="9">
        <f t="shared" si="146"/>
        <v>4284.0000000000009</v>
      </c>
      <c r="JZ47" s="9">
        <f t="shared" si="147"/>
        <v>1.7680000000000002</v>
      </c>
      <c r="KA47" s="9">
        <f t="shared" si="148"/>
        <v>795.60000000000014</v>
      </c>
      <c r="KB47" s="9">
        <f t="shared" si="149"/>
        <v>1.0880000000000001</v>
      </c>
      <c r="KC47" s="9">
        <f t="shared" si="150"/>
        <v>489.6</v>
      </c>
      <c r="KD47" s="9">
        <f t="shared" si="151"/>
        <v>0.68</v>
      </c>
      <c r="KE47" s="9">
        <f t="shared" si="152"/>
        <v>306</v>
      </c>
      <c r="KF47" s="9">
        <f t="shared" si="153"/>
        <v>0.44200000000000006</v>
      </c>
      <c r="KG47" s="9">
        <f t="shared" si="154"/>
        <v>198.90000000000003</v>
      </c>
      <c r="KH47" s="9">
        <f t="shared" si="155"/>
        <v>0.27200000000000002</v>
      </c>
      <c r="KI47" s="9">
        <f t="shared" si="156"/>
        <v>122.4</v>
      </c>
      <c r="KJ47" s="9">
        <f t="shared" si="157"/>
        <v>0.17</v>
      </c>
      <c r="KK47" s="9">
        <f t="shared" si="158"/>
        <v>76.5</v>
      </c>
      <c r="KL47" s="9">
        <f t="shared" si="159"/>
        <v>3.5360000000000005</v>
      </c>
      <c r="KM47" s="9">
        <f t="shared" si="160"/>
        <v>1591.2000000000003</v>
      </c>
      <c r="KN47" s="9">
        <f t="shared" si="161"/>
        <v>0.88400000000000012</v>
      </c>
      <c r="KO47" s="9">
        <f t="shared" si="162"/>
        <v>397.80000000000007</v>
      </c>
      <c r="KP47" s="9">
        <f t="shared" si="163"/>
        <v>4.42</v>
      </c>
      <c r="KQ47" s="9">
        <f t="shared" si="164"/>
        <v>1989</v>
      </c>
      <c r="KR47" s="9">
        <f t="shared" si="165"/>
        <v>1.36</v>
      </c>
      <c r="KS47" s="9">
        <f t="shared" si="166"/>
        <v>612</v>
      </c>
      <c r="KT47" s="9">
        <f t="shared" si="167"/>
        <v>1.9040000000000001</v>
      </c>
      <c r="KU47" s="9">
        <f t="shared" si="168"/>
        <v>856.80000000000007</v>
      </c>
      <c r="KV47" s="9">
        <f t="shared" si="169"/>
        <v>0.81600000000000006</v>
      </c>
      <c r="KW47" s="9">
        <f t="shared" si="170"/>
        <v>367.20000000000005</v>
      </c>
      <c r="KX47" s="9">
        <f t="shared" si="171"/>
        <v>0.34</v>
      </c>
      <c r="KY47" s="9">
        <f t="shared" si="172"/>
        <v>153</v>
      </c>
      <c r="KZ47" s="9">
        <f t="shared" si="173"/>
        <v>0.47600000000000003</v>
      </c>
      <c r="LA47" s="9">
        <f t="shared" si="174"/>
        <v>214.20000000000002</v>
      </c>
      <c r="LB47" s="9">
        <f t="shared" si="175"/>
        <v>0.20400000000000001</v>
      </c>
      <c r="LC47" s="9">
        <f t="shared" si="176"/>
        <v>91.800000000000011</v>
      </c>
      <c r="LD47" s="9">
        <f t="shared" si="177"/>
        <v>3.9440000000000004</v>
      </c>
      <c r="LE47" s="9">
        <f t="shared" si="178"/>
        <v>1774.8000000000002</v>
      </c>
      <c r="LF47" s="9">
        <f t="shared" si="179"/>
        <v>0.9860000000000001</v>
      </c>
      <c r="LG47" s="9">
        <f t="shared" si="180"/>
        <v>443.70000000000005</v>
      </c>
      <c r="LH47" s="9">
        <f t="shared" si="181"/>
        <v>4.9300000000000006</v>
      </c>
      <c r="LI47" s="9">
        <f t="shared" si="319"/>
        <v>2218.5</v>
      </c>
      <c r="LJ47" s="9">
        <f t="shared" si="182"/>
        <v>3.8080000000000003</v>
      </c>
      <c r="LK47" s="9">
        <f t="shared" si="183"/>
        <v>1713.6000000000001</v>
      </c>
      <c r="LL47" s="9">
        <f t="shared" si="184"/>
        <v>5.7120000000000006</v>
      </c>
      <c r="LM47" s="9">
        <f t="shared" si="185"/>
        <v>2570.4</v>
      </c>
      <c r="LN47" s="9">
        <f t="shared" si="186"/>
        <v>0.54400000000000004</v>
      </c>
      <c r="LO47" s="9">
        <f t="shared" si="187"/>
        <v>244.8</v>
      </c>
      <c r="LP47" s="9">
        <f t="shared" si="188"/>
        <v>0.95200000000000007</v>
      </c>
      <c r="LQ47" s="9">
        <f t="shared" si="189"/>
        <v>428.40000000000003</v>
      </c>
      <c r="LR47" s="9">
        <f t="shared" si="190"/>
        <v>1.4280000000000002</v>
      </c>
      <c r="LS47" s="9">
        <f t="shared" si="191"/>
        <v>642.6</v>
      </c>
      <c r="LT47" s="9">
        <f t="shared" si="192"/>
        <v>0.13600000000000001</v>
      </c>
      <c r="LU47" s="9">
        <f t="shared" si="193"/>
        <v>61.2</v>
      </c>
      <c r="LV47" s="9">
        <f t="shared" si="194"/>
        <v>10.064</v>
      </c>
      <c r="LW47" s="9">
        <f t="shared" si="195"/>
        <v>4528.8</v>
      </c>
      <c r="LX47" s="9">
        <f t="shared" si="196"/>
        <v>2.516</v>
      </c>
      <c r="LY47" s="9">
        <f t="shared" si="197"/>
        <v>1132.2</v>
      </c>
      <c r="LZ47" s="9">
        <f t="shared" si="198"/>
        <v>12.58</v>
      </c>
      <c r="MA47" s="9">
        <f t="shared" si="199"/>
        <v>5661</v>
      </c>
      <c r="MB47" s="9">
        <f t="shared" si="200"/>
        <v>8.16</v>
      </c>
      <c r="MC47" s="9">
        <f t="shared" si="201"/>
        <v>3672</v>
      </c>
      <c r="MD47" s="9">
        <f t="shared" si="202"/>
        <v>9.9280000000000008</v>
      </c>
      <c r="ME47" s="9">
        <f t="shared" si="203"/>
        <v>4467.6000000000004</v>
      </c>
      <c r="MF47" s="9">
        <f t="shared" si="204"/>
        <v>3.2640000000000002</v>
      </c>
      <c r="MG47" s="9">
        <f t="shared" si="205"/>
        <v>1468.8000000000002</v>
      </c>
      <c r="MH47" s="9">
        <f t="shared" si="206"/>
        <v>2.04</v>
      </c>
      <c r="MI47" s="9">
        <f t="shared" si="207"/>
        <v>918</v>
      </c>
      <c r="MJ47" s="9">
        <f t="shared" si="208"/>
        <v>2.4820000000000002</v>
      </c>
      <c r="MK47" s="9">
        <f t="shared" si="209"/>
        <v>1116.9000000000001</v>
      </c>
      <c r="ML47" s="9">
        <f t="shared" si="210"/>
        <v>0.81600000000000006</v>
      </c>
      <c r="MM47" s="9">
        <f t="shared" si="211"/>
        <v>367.20000000000005</v>
      </c>
      <c r="MN47" s="9">
        <f t="shared" si="212"/>
        <v>21.216000000000001</v>
      </c>
      <c r="MO47" s="9">
        <f t="shared" si="213"/>
        <v>9547.2000000000007</v>
      </c>
      <c r="MP47" s="9">
        <f t="shared" si="214"/>
        <v>5.3040000000000003</v>
      </c>
      <c r="MQ47" s="9">
        <f t="shared" si="215"/>
        <v>2386.8000000000002</v>
      </c>
      <c r="MR47" s="9">
        <f t="shared" si="216"/>
        <v>26.520000000000003</v>
      </c>
      <c r="MS47" s="9">
        <f t="shared" si="320"/>
        <v>11934</v>
      </c>
      <c r="MT47" s="9">
        <f t="shared" si="217"/>
        <v>5.8480000000000008</v>
      </c>
      <c r="MU47" s="9">
        <f t="shared" si="218"/>
        <v>2631.6000000000004</v>
      </c>
      <c r="MV47" s="9">
        <f t="shared" si="219"/>
        <v>5.44</v>
      </c>
      <c r="MW47" s="9">
        <f t="shared" si="220"/>
        <v>2448</v>
      </c>
      <c r="MX47" s="9">
        <f t="shared" si="221"/>
        <v>2.04</v>
      </c>
      <c r="MY47" s="9">
        <f t="shared" si="222"/>
        <v>918</v>
      </c>
      <c r="MZ47" s="9">
        <f t="shared" si="223"/>
        <v>1.4620000000000002</v>
      </c>
      <c r="NA47" s="9">
        <f t="shared" si="224"/>
        <v>657.90000000000009</v>
      </c>
      <c r="NB47" s="9">
        <f t="shared" si="225"/>
        <v>1.36</v>
      </c>
      <c r="NC47" s="9">
        <f t="shared" si="226"/>
        <v>612</v>
      </c>
      <c r="ND47" s="9">
        <f t="shared" si="227"/>
        <v>0.51</v>
      </c>
      <c r="NE47" s="9">
        <f t="shared" si="228"/>
        <v>229.5</v>
      </c>
      <c r="NF47" s="9">
        <f t="shared" si="229"/>
        <v>13.056000000000001</v>
      </c>
      <c r="NG47" s="9">
        <f t="shared" si="230"/>
        <v>5875.2000000000007</v>
      </c>
      <c r="NH47" s="9">
        <f t="shared" si="231"/>
        <v>3.2640000000000002</v>
      </c>
      <c r="NI47" s="9">
        <f t="shared" si="232"/>
        <v>1468.8000000000002</v>
      </c>
      <c r="NJ47" s="9">
        <f t="shared" si="233"/>
        <v>16.32</v>
      </c>
      <c r="NK47" s="9">
        <f t="shared" si="234"/>
        <v>7344</v>
      </c>
      <c r="NL47" s="9">
        <f t="shared" si="235"/>
        <v>5.984</v>
      </c>
      <c r="NM47" s="9">
        <f t="shared" si="236"/>
        <v>2692.8</v>
      </c>
      <c r="NN47" s="9">
        <f t="shared" si="237"/>
        <v>6.5280000000000005</v>
      </c>
      <c r="NO47" s="9">
        <f t="shared" si="238"/>
        <v>2937.6000000000004</v>
      </c>
      <c r="NP47" s="9">
        <f t="shared" si="239"/>
        <v>2.992</v>
      </c>
      <c r="NQ47" s="9">
        <f t="shared" si="240"/>
        <v>1346.4</v>
      </c>
      <c r="NR47" s="9">
        <f t="shared" si="241"/>
        <v>1.496</v>
      </c>
      <c r="NS47" s="9">
        <f t="shared" si="242"/>
        <v>673.2</v>
      </c>
      <c r="NT47" s="9">
        <f t="shared" si="243"/>
        <v>1.6320000000000001</v>
      </c>
      <c r="NU47" s="9">
        <f t="shared" si="244"/>
        <v>734.40000000000009</v>
      </c>
      <c r="NV47" s="9">
        <f t="shared" si="245"/>
        <v>0.748</v>
      </c>
      <c r="NW47" s="9">
        <f t="shared" si="246"/>
        <v>336.6</v>
      </c>
      <c r="NX47" s="9">
        <f t="shared" si="247"/>
        <v>15.232000000000001</v>
      </c>
      <c r="NY47" s="9">
        <f t="shared" si="248"/>
        <v>6854.4000000000005</v>
      </c>
      <c r="NZ47" s="9">
        <f t="shared" si="249"/>
        <v>3.8080000000000003</v>
      </c>
      <c r="OA47" s="9">
        <f t="shared" si="250"/>
        <v>1713.6000000000001</v>
      </c>
      <c r="OB47" s="9">
        <f t="shared" si="251"/>
        <v>19.040000000000003</v>
      </c>
      <c r="OC47" s="9">
        <f t="shared" si="321"/>
        <v>8568</v>
      </c>
      <c r="OD47" s="9">
        <f t="shared" si="252"/>
        <v>1.9040000000000001</v>
      </c>
      <c r="OE47" s="9">
        <f t="shared" si="253"/>
        <v>856.80000000000007</v>
      </c>
      <c r="OF47" s="9">
        <f t="shared" si="254"/>
        <v>1.6320000000000001</v>
      </c>
      <c r="OG47" s="9">
        <f t="shared" si="255"/>
        <v>734.40000000000009</v>
      </c>
      <c r="OH47" s="9">
        <f t="shared" si="256"/>
        <v>0.81600000000000006</v>
      </c>
      <c r="OI47" s="9">
        <f t="shared" si="257"/>
        <v>367.20000000000005</v>
      </c>
      <c r="OJ47" s="9">
        <f t="shared" si="258"/>
        <v>0.47600000000000003</v>
      </c>
      <c r="OK47" s="9">
        <f t="shared" si="259"/>
        <v>214.20000000000002</v>
      </c>
      <c r="OL47" s="9">
        <f t="shared" si="260"/>
        <v>0.40800000000000003</v>
      </c>
      <c r="OM47" s="9">
        <f t="shared" si="261"/>
        <v>183.60000000000002</v>
      </c>
      <c r="ON47" s="9">
        <f t="shared" si="262"/>
        <v>0.20400000000000001</v>
      </c>
      <c r="OO47" s="9">
        <f t="shared" si="263"/>
        <v>91.800000000000011</v>
      </c>
      <c r="OP47" s="9">
        <f t="shared" si="264"/>
        <v>4.3520000000000003</v>
      </c>
      <c r="OQ47" s="9">
        <f t="shared" si="265"/>
        <v>1958.4</v>
      </c>
      <c r="OR47" s="9">
        <f t="shared" si="266"/>
        <v>1.0880000000000001</v>
      </c>
      <c r="OS47" s="9">
        <f t="shared" si="267"/>
        <v>489.6</v>
      </c>
      <c r="OT47" s="9">
        <f t="shared" si="322"/>
        <v>5.44</v>
      </c>
      <c r="OU47" s="9">
        <f t="shared" si="268"/>
        <v>2448</v>
      </c>
      <c r="OV47" s="9">
        <f t="shared" si="269"/>
        <v>6.2560000000000002</v>
      </c>
      <c r="OW47" s="9">
        <f t="shared" si="270"/>
        <v>2815.2000000000003</v>
      </c>
      <c r="OX47" s="9">
        <f t="shared" si="271"/>
        <v>3.8080000000000003</v>
      </c>
      <c r="OY47" s="9">
        <f t="shared" si="272"/>
        <v>1713.6000000000001</v>
      </c>
      <c r="OZ47" s="9">
        <f t="shared" si="273"/>
        <v>4.8960000000000008</v>
      </c>
      <c r="PA47" s="9">
        <f t="shared" si="274"/>
        <v>2203.2000000000003</v>
      </c>
      <c r="PB47" s="9">
        <f t="shared" si="275"/>
        <v>1.5640000000000001</v>
      </c>
      <c r="PC47" s="9">
        <f t="shared" si="276"/>
        <v>703.80000000000007</v>
      </c>
      <c r="PD47" s="9">
        <f t="shared" si="277"/>
        <v>0.95200000000000007</v>
      </c>
      <c r="PE47" s="9">
        <f t="shared" si="278"/>
        <v>428.40000000000003</v>
      </c>
      <c r="PF47" s="9">
        <f t="shared" si="279"/>
        <v>1.2240000000000002</v>
      </c>
      <c r="PG47" s="9">
        <f t="shared" si="280"/>
        <v>550.80000000000007</v>
      </c>
      <c r="PH47" s="9">
        <f t="shared" si="281"/>
        <v>14.824000000000002</v>
      </c>
      <c r="PI47" s="9">
        <f t="shared" si="282"/>
        <v>6670.8000000000011</v>
      </c>
      <c r="PJ47" s="9">
        <f t="shared" si="283"/>
        <v>3.7060000000000004</v>
      </c>
      <c r="PK47" s="9">
        <f t="shared" si="284"/>
        <v>1667.7000000000003</v>
      </c>
      <c r="PL47" s="9">
        <f t="shared" si="285"/>
        <v>18.53</v>
      </c>
      <c r="PM47" s="9">
        <f t="shared" si="323"/>
        <v>8338.5000000000018</v>
      </c>
      <c r="PN47" s="9">
        <f t="shared" si="286"/>
        <v>1.7680000000000002</v>
      </c>
      <c r="PO47" s="9">
        <f t="shared" si="287"/>
        <v>795.60000000000014</v>
      </c>
      <c r="PP47" s="9">
        <f t="shared" si="288"/>
        <v>1.7680000000000002</v>
      </c>
      <c r="PQ47" s="9">
        <f t="shared" si="289"/>
        <v>795.60000000000014</v>
      </c>
      <c r="PR47" s="9">
        <f t="shared" si="290"/>
        <v>0.81600000000000006</v>
      </c>
      <c r="PS47" s="9">
        <f t="shared" si="291"/>
        <v>367.20000000000005</v>
      </c>
      <c r="PT47" s="9">
        <f t="shared" si="292"/>
        <v>0.44200000000000006</v>
      </c>
      <c r="PU47" s="9">
        <f t="shared" si="293"/>
        <v>198.90000000000003</v>
      </c>
      <c r="PV47" s="9">
        <f t="shared" si="294"/>
        <v>0.44200000000000006</v>
      </c>
      <c r="PW47" s="9">
        <f t="shared" si="295"/>
        <v>198.90000000000003</v>
      </c>
      <c r="PX47" s="9">
        <f t="shared" si="296"/>
        <v>0.20400000000000001</v>
      </c>
      <c r="PY47" s="9">
        <f t="shared" si="297"/>
        <v>91.800000000000011</v>
      </c>
      <c r="PZ47" s="9">
        <f t="shared" si="298"/>
        <v>4.3520000000000003</v>
      </c>
      <c r="QA47" s="9">
        <f t="shared" si="299"/>
        <v>1958.4</v>
      </c>
      <c r="QB47" s="9">
        <f t="shared" si="300"/>
        <v>1.0880000000000001</v>
      </c>
      <c r="QC47" s="9">
        <f t="shared" si="301"/>
        <v>489.6</v>
      </c>
      <c r="QD47" s="9">
        <f t="shared" si="302"/>
        <v>5.44</v>
      </c>
      <c r="QE47" s="9">
        <f t="shared" si="324"/>
        <v>2448</v>
      </c>
      <c r="QF47" s="9">
        <f t="shared" si="303"/>
        <v>9.6560000000000006</v>
      </c>
      <c r="QG47" s="9">
        <f t="shared" si="304"/>
        <v>4345.2</v>
      </c>
      <c r="QH47" s="9">
        <f t="shared" si="305"/>
        <v>2.4140000000000001</v>
      </c>
      <c r="QI47" s="9">
        <f t="shared" si="306"/>
        <v>1086.3</v>
      </c>
      <c r="QJ47" s="9">
        <f t="shared" si="307"/>
        <v>12.07</v>
      </c>
      <c r="QK47" s="9">
        <f t="shared" si="308"/>
        <v>5431.5</v>
      </c>
      <c r="QL47" s="24">
        <f t="shared" si="309"/>
        <v>212.16</v>
      </c>
      <c r="QM47" s="24">
        <f t="shared" si="310"/>
        <v>90652.5</v>
      </c>
    </row>
    <row r="48" spans="1:455" s="106" customFormat="1" ht="18.75" customHeight="1" x14ac:dyDescent="0.25">
      <c r="A48" s="49" t="s">
        <v>254</v>
      </c>
      <c r="B48" s="89" t="s">
        <v>3</v>
      </c>
      <c r="C48" s="103">
        <v>18</v>
      </c>
      <c r="D48" s="103">
        <v>135.4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104"/>
      <c r="R48" s="104"/>
      <c r="S48" s="104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>
        <v>8</v>
      </c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>
        <v>135.4</v>
      </c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>
        <v>6.6</v>
      </c>
      <c r="CI48" s="103"/>
      <c r="CJ48" s="103"/>
      <c r="CK48" s="103"/>
      <c r="CL48" s="103"/>
      <c r="CM48" s="103">
        <v>5.8</v>
      </c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>
        <f t="shared" si="0"/>
        <v>0.28460000000000002</v>
      </c>
      <c r="DZ48" s="103">
        <f t="shared" si="327"/>
        <v>5.1228000000000007</v>
      </c>
      <c r="EA48" s="103">
        <f t="shared" ref="EA48:EA49" si="329">DY48*17</f>
        <v>4.8382000000000005</v>
      </c>
      <c r="EB48" s="103">
        <f>EA48*C48</f>
        <v>87.087600000000009</v>
      </c>
      <c r="EC48" s="103">
        <f t="shared" ref="EC48:EC49" si="330">SUM(I48+J48+K48+L48+M48+N48+U48+V48+W48+X48+Y48+Z48+AA48+AH48+AI48+AJ48+AK48+AL48+AM48+AN48+AU48+AV48+AW48+AX48+AY48+AZ48+BF48+BG48+BH48+BI48+BJ48+BK48+BL48+BS48+BT48+BU48+BV48+BW48+BX48+BY48+CF48+CG48+CH48+CI48+CJ48+CK48+CL48+CS48+CT48+CU48+CV48+CW48+CX48+CY48+DF48+DG48+DH48+DI48+DJ48+DK48+DR48+DS48+DT48+DU48+DV48+DW48+DX48)/1000</f>
        <v>6.6E-3</v>
      </c>
      <c r="ED48" s="103">
        <f t="shared" ref="ED48:ED49" si="331">EC48*C48</f>
        <v>0.1188</v>
      </c>
      <c r="EE48" s="103">
        <f t="shared" ref="EE48:EE49" si="332">EC48*17</f>
        <v>0.11219999999999999</v>
      </c>
      <c r="EF48" s="103">
        <f t="shared" ref="EF48:EF49" si="333">EE48*C48</f>
        <v>2.0196000000000001</v>
      </c>
      <c r="EG48" s="103">
        <v>7</v>
      </c>
      <c r="EH48" s="103">
        <f t="shared" si="328"/>
        <v>126</v>
      </c>
      <c r="EI48" s="49" t="s">
        <v>87</v>
      </c>
      <c r="EJ48" s="103">
        <f>8*17</f>
        <v>136</v>
      </c>
      <c r="EK48" s="103">
        <f t="shared" si="7"/>
        <v>2448</v>
      </c>
      <c r="EL48" s="103">
        <f t="shared" si="315"/>
        <v>174.17520000000002</v>
      </c>
      <c r="EM48" s="103">
        <f t="shared" si="316"/>
        <v>3135.1536000000006</v>
      </c>
      <c r="EN48" s="103">
        <f t="shared" si="317"/>
        <v>232.23360000000002</v>
      </c>
      <c r="EO48" s="9">
        <f t="shared" si="8"/>
        <v>4180.2048000000004</v>
      </c>
      <c r="EP48" s="103">
        <f t="shared" si="318"/>
        <v>96.76400000000001</v>
      </c>
      <c r="EQ48" s="103">
        <f t="shared" si="9"/>
        <v>1741.7520000000002</v>
      </c>
      <c r="ER48" s="103">
        <f t="shared" si="10"/>
        <v>4.0392000000000001</v>
      </c>
      <c r="ES48" s="103">
        <f t="shared" si="11"/>
        <v>72.705600000000004</v>
      </c>
      <c r="ET48" s="103">
        <f t="shared" si="12"/>
        <v>5.3856000000000002</v>
      </c>
      <c r="EU48" s="103">
        <f t="shared" si="13"/>
        <v>96.940799999999996</v>
      </c>
      <c r="EV48" s="103">
        <f t="shared" si="14"/>
        <v>2.2439999999999998</v>
      </c>
      <c r="EW48" s="103">
        <f t="shared" si="15"/>
        <v>40.391999999999996</v>
      </c>
      <c r="EX48" s="103">
        <f t="shared" si="16"/>
        <v>503.17280000000005</v>
      </c>
      <c r="EY48" s="103">
        <f t="shared" si="17"/>
        <v>9057.1104000000014</v>
      </c>
      <c r="EZ48" s="103">
        <f t="shared" si="18"/>
        <v>11.668799999999999</v>
      </c>
      <c r="FA48" s="103">
        <f t="shared" si="19"/>
        <v>210.0384</v>
      </c>
      <c r="FB48" s="103">
        <f t="shared" si="20"/>
        <v>14144</v>
      </c>
      <c r="FC48" s="103">
        <f t="shared" si="21"/>
        <v>254592</v>
      </c>
      <c r="FD48" s="103">
        <f t="shared" si="22"/>
        <v>19.352800000000002</v>
      </c>
      <c r="FE48" s="103">
        <f t="shared" si="23"/>
        <v>348.35040000000004</v>
      </c>
      <c r="FF48" s="103">
        <f t="shared" si="24"/>
        <v>29.029200000000003</v>
      </c>
      <c r="FG48" s="103">
        <f t="shared" si="25"/>
        <v>522.52560000000005</v>
      </c>
      <c r="FH48" s="103">
        <f t="shared" si="26"/>
        <v>38.705600000000004</v>
      </c>
      <c r="FI48" s="103">
        <f t="shared" si="27"/>
        <v>696.70080000000007</v>
      </c>
      <c r="FJ48" s="103">
        <f t="shared" si="28"/>
        <v>0.44879999999999998</v>
      </c>
      <c r="FK48" s="103">
        <f t="shared" si="29"/>
        <v>8.0784000000000002</v>
      </c>
      <c r="FL48" s="103">
        <f t="shared" si="30"/>
        <v>0.67320000000000002</v>
      </c>
      <c r="FM48" s="103">
        <f t="shared" si="31"/>
        <v>12.117599999999999</v>
      </c>
      <c r="FN48" s="103">
        <f t="shared" si="32"/>
        <v>0.89759999999999995</v>
      </c>
      <c r="FO48" s="103">
        <f t="shared" si="33"/>
        <v>16.1568</v>
      </c>
      <c r="FP48" s="103">
        <f t="shared" si="34"/>
        <v>72.573000000000008</v>
      </c>
      <c r="FQ48" s="103">
        <f t="shared" si="35"/>
        <v>1306.3140000000001</v>
      </c>
      <c r="FR48" s="103">
        <f t="shared" si="36"/>
        <v>1.6829999999999998</v>
      </c>
      <c r="FS48" s="103">
        <f t="shared" si="37"/>
        <v>30.293999999999997</v>
      </c>
      <c r="FT48" s="103">
        <f t="shared" si="38"/>
        <v>2040</v>
      </c>
      <c r="FU48" s="103">
        <f t="shared" si="39"/>
        <v>36720</v>
      </c>
      <c r="FV48" s="103">
        <f t="shared" si="40"/>
        <v>77.411200000000008</v>
      </c>
      <c r="FW48" s="103">
        <f t="shared" si="41"/>
        <v>1393.4016000000001</v>
      </c>
      <c r="FX48" s="103">
        <f t="shared" si="42"/>
        <v>77.411200000000008</v>
      </c>
      <c r="FY48" s="103">
        <f t="shared" si="43"/>
        <v>1393.4016000000001</v>
      </c>
      <c r="FZ48" s="103">
        <f t="shared" si="44"/>
        <v>38.705600000000004</v>
      </c>
      <c r="GA48" s="103">
        <f t="shared" si="45"/>
        <v>696.70080000000007</v>
      </c>
      <c r="GB48" s="103">
        <f t="shared" si="46"/>
        <v>1.7951999999999999</v>
      </c>
      <c r="GC48" s="103">
        <f t="shared" si="47"/>
        <v>32.313600000000001</v>
      </c>
      <c r="GD48" s="103">
        <f t="shared" si="48"/>
        <v>1.7951999999999999</v>
      </c>
      <c r="GE48" s="103">
        <f t="shared" si="49"/>
        <v>32.313600000000001</v>
      </c>
      <c r="GF48" s="103">
        <f t="shared" si="50"/>
        <v>0.89759999999999995</v>
      </c>
      <c r="GG48" s="103">
        <f t="shared" si="51"/>
        <v>16.1568</v>
      </c>
      <c r="GH48" s="103">
        <f t="shared" si="52"/>
        <v>193.52800000000002</v>
      </c>
      <c r="GI48" s="103">
        <f t="shared" si="53"/>
        <v>3483.5040000000004</v>
      </c>
      <c r="GJ48" s="130">
        <f t="shared" si="54"/>
        <v>4.4879999999999995</v>
      </c>
      <c r="GK48" s="130">
        <f t="shared" si="55"/>
        <v>80.783999999999992</v>
      </c>
      <c r="GL48" s="103">
        <f t="shared" si="56"/>
        <v>5440</v>
      </c>
      <c r="GM48" s="103">
        <f t="shared" si="57"/>
        <v>97920</v>
      </c>
      <c r="GN48" s="103">
        <f t="shared" si="58"/>
        <v>62.896600000000007</v>
      </c>
      <c r="GO48" s="103">
        <f t="shared" si="59"/>
        <v>1132.1388000000002</v>
      </c>
      <c r="GP48" s="103">
        <f t="shared" si="60"/>
        <v>77.411200000000008</v>
      </c>
      <c r="GQ48" s="103">
        <f t="shared" si="61"/>
        <v>1393.4016000000001</v>
      </c>
      <c r="GR48" s="103">
        <f t="shared" si="62"/>
        <v>33.867400000000004</v>
      </c>
      <c r="GS48" s="103">
        <f t="shared" si="63"/>
        <v>609.61320000000001</v>
      </c>
      <c r="GT48" s="103">
        <f t="shared" si="64"/>
        <v>1.4585999999999999</v>
      </c>
      <c r="GU48" s="103">
        <f t="shared" si="65"/>
        <v>26.254799999999999</v>
      </c>
      <c r="GV48" s="103">
        <f t="shared" si="66"/>
        <v>1.7951999999999999</v>
      </c>
      <c r="GW48" s="103">
        <f t="shared" si="67"/>
        <v>32.313600000000001</v>
      </c>
      <c r="GX48" s="103">
        <f t="shared" si="68"/>
        <v>0.78539999999999999</v>
      </c>
      <c r="GY48" s="103">
        <f t="shared" si="69"/>
        <v>14.1372</v>
      </c>
      <c r="GZ48" s="103">
        <f t="shared" si="70"/>
        <v>169.33700000000002</v>
      </c>
      <c r="HA48" s="103">
        <f t="shared" si="71"/>
        <v>3048.0660000000003</v>
      </c>
      <c r="HB48" s="103">
        <f t="shared" si="72"/>
        <v>3.9269999999999996</v>
      </c>
      <c r="HC48" s="103">
        <f t="shared" si="73"/>
        <v>70.685999999999993</v>
      </c>
      <c r="HD48" s="103">
        <f t="shared" si="74"/>
        <v>4760</v>
      </c>
      <c r="HE48" s="103">
        <f t="shared" si="75"/>
        <v>85680</v>
      </c>
      <c r="HF48" s="103">
        <f t="shared" si="76"/>
        <v>261.26280000000003</v>
      </c>
      <c r="HG48" s="103">
        <f t="shared" si="77"/>
        <v>4702.7304000000004</v>
      </c>
      <c r="HH48" s="103">
        <f t="shared" si="78"/>
        <v>154.82240000000002</v>
      </c>
      <c r="HI48" s="103">
        <f t="shared" si="79"/>
        <v>2786.8032000000003</v>
      </c>
      <c r="HJ48" s="103">
        <f t="shared" si="80"/>
        <v>111.27860000000001</v>
      </c>
      <c r="HK48" s="103">
        <f t="shared" si="81"/>
        <v>2003.0148000000002</v>
      </c>
      <c r="HL48" s="103">
        <f t="shared" si="82"/>
        <v>6.0587999999999997</v>
      </c>
      <c r="HM48" s="103">
        <f t="shared" si="83"/>
        <v>109.05839999999999</v>
      </c>
      <c r="HN48" s="103">
        <f t="shared" si="84"/>
        <v>3.5903999999999998</v>
      </c>
      <c r="HO48" s="103">
        <f t="shared" si="85"/>
        <v>64.627200000000002</v>
      </c>
      <c r="HP48" s="9">
        <f t="shared" si="326"/>
        <v>2.5806</v>
      </c>
      <c r="HQ48" s="103">
        <f t="shared" si="87"/>
        <v>46.450800000000001</v>
      </c>
      <c r="HR48" s="103">
        <f t="shared" si="88"/>
        <v>522.52560000000005</v>
      </c>
      <c r="HS48" s="103">
        <f t="shared" si="89"/>
        <v>9405.4608000000007</v>
      </c>
      <c r="HT48" s="9">
        <f t="shared" ref="HT48:HT49" si="334">EE48*108</f>
        <v>12.117599999999999</v>
      </c>
      <c r="HU48" s="103">
        <f t="shared" si="91"/>
        <v>218.11679999999998</v>
      </c>
      <c r="HV48" s="103">
        <f t="shared" si="92"/>
        <v>14688</v>
      </c>
      <c r="HW48" s="103">
        <f t="shared" si="93"/>
        <v>264384</v>
      </c>
      <c r="HX48" s="9">
        <f t="shared" si="325"/>
        <v>53.220200000000006</v>
      </c>
      <c r="HY48" s="103">
        <f t="shared" si="94"/>
        <v>957.96360000000004</v>
      </c>
      <c r="HZ48" s="103">
        <f t="shared" si="95"/>
        <v>43.543800000000005</v>
      </c>
      <c r="IA48" s="103">
        <f t="shared" si="96"/>
        <v>783.78840000000014</v>
      </c>
      <c r="IB48" s="103">
        <f t="shared" si="97"/>
        <v>38.705600000000004</v>
      </c>
      <c r="IC48" s="103">
        <f t="shared" si="98"/>
        <v>696.70080000000007</v>
      </c>
      <c r="ID48" s="103">
        <f t="shared" si="99"/>
        <v>1.2342</v>
      </c>
      <c r="IE48" s="103">
        <f t="shared" si="100"/>
        <v>22.215599999999998</v>
      </c>
      <c r="IF48" s="103">
        <f t="shared" si="101"/>
        <v>1.0098</v>
      </c>
      <c r="IG48" s="103">
        <f t="shared" si="102"/>
        <v>18.176400000000001</v>
      </c>
      <c r="IH48" s="103">
        <f t="shared" si="103"/>
        <v>0.89759999999999995</v>
      </c>
      <c r="II48" s="103">
        <f t="shared" si="104"/>
        <v>16.1568</v>
      </c>
      <c r="IJ48" s="103">
        <f t="shared" si="105"/>
        <v>130.63140000000001</v>
      </c>
      <c r="IK48" s="103">
        <f t="shared" si="106"/>
        <v>2351.3652000000002</v>
      </c>
      <c r="IL48" s="103">
        <f t="shared" si="107"/>
        <v>3.0293999999999999</v>
      </c>
      <c r="IM48" s="103">
        <f t="shared" si="108"/>
        <v>54.529199999999996</v>
      </c>
      <c r="IN48" s="103">
        <f t="shared" si="109"/>
        <v>3672</v>
      </c>
      <c r="IO48" s="103">
        <f t="shared" si="110"/>
        <v>66096</v>
      </c>
      <c r="IP48" s="103">
        <f t="shared" si="111"/>
        <v>130.63140000000001</v>
      </c>
      <c r="IQ48" s="103">
        <f t="shared" si="112"/>
        <v>2351.3652000000002</v>
      </c>
      <c r="IR48" s="103">
        <f t="shared" si="113"/>
        <v>106.44040000000001</v>
      </c>
      <c r="IS48" s="103">
        <f t="shared" si="114"/>
        <v>1915.9272000000001</v>
      </c>
      <c r="IT48" s="103">
        <f t="shared" si="115"/>
        <v>72.573000000000008</v>
      </c>
      <c r="IU48" s="103">
        <f t="shared" si="116"/>
        <v>1306.3140000000001</v>
      </c>
      <c r="IV48" s="103">
        <f t="shared" si="117"/>
        <v>3.0293999999999999</v>
      </c>
      <c r="IW48" s="103">
        <f t="shared" si="118"/>
        <v>54.529199999999996</v>
      </c>
      <c r="IX48" s="103">
        <f t="shared" si="119"/>
        <v>2.4683999999999999</v>
      </c>
      <c r="IY48" s="103">
        <f t="shared" si="120"/>
        <v>44.431199999999997</v>
      </c>
      <c r="IZ48" s="103">
        <f t="shared" si="121"/>
        <v>1.6829999999999998</v>
      </c>
      <c r="JA48" s="103">
        <f t="shared" si="122"/>
        <v>30.293999999999997</v>
      </c>
      <c r="JB48" s="103">
        <f t="shared" si="123"/>
        <v>304.8066</v>
      </c>
      <c r="JC48" s="103">
        <f t="shared" si="124"/>
        <v>5486.5187999999998</v>
      </c>
      <c r="JD48" s="103">
        <f t="shared" si="125"/>
        <v>7.0686</v>
      </c>
      <c r="JE48" s="103">
        <f t="shared" si="126"/>
        <v>127.23480000000001</v>
      </c>
      <c r="JF48" s="103">
        <f t="shared" si="127"/>
        <v>8568</v>
      </c>
      <c r="JG48" s="103">
        <f t="shared" si="128"/>
        <v>154224</v>
      </c>
      <c r="JH48" s="103">
        <f t="shared" si="129"/>
        <v>120.95500000000001</v>
      </c>
      <c r="JI48" s="103">
        <f t="shared" si="130"/>
        <v>2177.19</v>
      </c>
      <c r="JJ48" s="103">
        <f t="shared" si="131"/>
        <v>116.11680000000001</v>
      </c>
      <c r="JK48" s="103">
        <f t="shared" si="132"/>
        <v>2090.1024000000002</v>
      </c>
      <c r="JL48" s="103">
        <f t="shared" si="133"/>
        <v>38.705600000000004</v>
      </c>
      <c r="JM48" s="103">
        <f t="shared" si="134"/>
        <v>696.70080000000007</v>
      </c>
      <c r="JN48" s="103">
        <f t="shared" si="135"/>
        <v>120.95500000000001</v>
      </c>
      <c r="JO48" s="103">
        <f t="shared" si="136"/>
        <v>2177.19</v>
      </c>
      <c r="JP48" s="103">
        <f t="shared" si="137"/>
        <v>2.6928000000000001</v>
      </c>
      <c r="JQ48" s="103">
        <f t="shared" si="138"/>
        <v>48.470399999999998</v>
      </c>
      <c r="JR48" s="103">
        <f t="shared" si="139"/>
        <v>0.89759999999999995</v>
      </c>
      <c r="JS48" s="103">
        <f t="shared" si="140"/>
        <v>16.1568</v>
      </c>
      <c r="JT48" s="103">
        <f t="shared" si="141"/>
        <v>270.93920000000003</v>
      </c>
      <c r="JU48" s="103">
        <f t="shared" si="142"/>
        <v>4876.9056</v>
      </c>
      <c r="JV48" s="103">
        <f t="shared" si="143"/>
        <v>6.2831999999999999</v>
      </c>
      <c r="JW48" s="103">
        <f t="shared" si="144"/>
        <v>113.0976</v>
      </c>
      <c r="JX48" s="103">
        <f t="shared" si="145"/>
        <v>7616</v>
      </c>
      <c r="JY48" s="103">
        <f t="shared" si="146"/>
        <v>137088</v>
      </c>
      <c r="JZ48" s="103">
        <f t="shared" si="147"/>
        <v>62.896600000000007</v>
      </c>
      <c r="KA48" s="103">
        <f t="shared" si="148"/>
        <v>1132.1388000000002</v>
      </c>
      <c r="KB48" s="103">
        <f t="shared" si="149"/>
        <v>38.705600000000004</v>
      </c>
      <c r="KC48" s="103">
        <f t="shared" si="150"/>
        <v>696.70080000000007</v>
      </c>
      <c r="KD48" s="103">
        <f t="shared" si="151"/>
        <v>24.191000000000003</v>
      </c>
      <c r="KE48" s="103">
        <f t="shared" si="152"/>
        <v>435.43800000000005</v>
      </c>
      <c r="KF48" s="103">
        <f t="shared" si="153"/>
        <v>1.4585999999999999</v>
      </c>
      <c r="KG48" s="103">
        <f t="shared" si="154"/>
        <v>26.254799999999999</v>
      </c>
      <c r="KH48" s="103">
        <f t="shared" si="155"/>
        <v>0.89759999999999995</v>
      </c>
      <c r="KI48" s="103">
        <f t="shared" si="156"/>
        <v>16.1568</v>
      </c>
      <c r="KJ48" s="103">
        <f t="shared" si="157"/>
        <v>0.56099999999999994</v>
      </c>
      <c r="KK48" s="103">
        <f t="shared" si="158"/>
        <v>10.097999999999999</v>
      </c>
      <c r="KL48" s="103">
        <f t="shared" si="159"/>
        <v>125.79320000000001</v>
      </c>
      <c r="KM48" s="103">
        <f t="shared" si="160"/>
        <v>2264.2776000000003</v>
      </c>
      <c r="KN48" s="103">
        <f t="shared" si="161"/>
        <v>2.9171999999999998</v>
      </c>
      <c r="KO48" s="103">
        <f t="shared" si="162"/>
        <v>52.509599999999999</v>
      </c>
      <c r="KP48" s="103">
        <f t="shared" si="163"/>
        <v>3536</v>
      </c>
      <c r="KQ48" s="103">
        <f t="shared" si="164"/>
        <v>63648</v>
      </c>
      <c r="KR48" s="103">
        <f t="shared" si="165"/>
        <v>48.382000000000005</v>
      </c>
      <c r="KS48" s="103">
        <f t="shared" si="166"/>
        <v>870.87600000000009</v>
      </c>
      <c r="KT48" s="103">
        <f>EA48*14</f>
        <v>67.734800000000007</v>
      </c>
      <c r="KU48" s="103">
        <f>KT48*C48</f>
        <v>1219.2264</v>
      </c>
      <c r="KV48" s="103">
        <f t="shared" si="169"/>
        <v>29.029200000000003</v>
      </c>
      <c r="KW48" s="103">
        <f t="shared" si="170"/>
        <v>522.52560000000005</v>
      </c>
      <c r="KX48" s="103">
        <f t="shared" si="171"/>
        <v>1.1219999999999999</v>
      </c>
      <c r="KY48" s="103">
        <f t="shared" si="172"/>
        <v>20.195999999999998</v>
      </c>
      <c r="KZ48" s="103">
        <f t="shared" si="173"/>
        <v>1.5708</v>
      </c>
      <c r="LA48" s="103">
        <f t="shared" si="174"/>
        <v>28.2744</v>
      </c>
      <c r="LB48" s="103">
        <f t="shared" si="175"/>
        <v>0.67320000000000002</v>
      </c>
      <c r="LC48" s="103">
        <f t="shared" si="176"/>
        <v>12.117599999999999</v>
      </c>
      <c r="LD48" s="9">
        <f t="shared" si="177"/>
        <v>140.30780000000001</v>
      </c>
      <c r="LE48" s="103">
        <f t="shared" si="178"/>
        <v>2525.5404000000003</v>
      </c>
      <c r="LF48" s="9">
        <f t="shared" si="179"/>
        <v>3.2538</v>
      </c>
      <c r="LG48" s="9">
        <f t="shared" si="180"/>
        <v>58.568399999999997</v>
      </c>
      <c r="LH48" s="103">
        <f t="shared" si="181"/>
        <v>3944</v>
      </c>
      <c r="LI48" s="9">
        <f t="shared" si="319"/>
        <v>2584.1088000000004</v>
      </c>
      <c r="LJ48" s="103">
        <f t="shared" si="182"/>
        <v>135.46960000000001</v>
      </c>
      <c r="LK48" s="103">
        <f t="shared" si="183"/>
        <v>2438.4528</v>
      </c>
      <c r="LL48" s="103">
        <f t="shared" si="184"/>
        <v>203.20440000000002</v>
      </c>
      <c r="LM48" s="103">
        <f t="shared" si="185"/>
        <v>3657.6792000000005</v>
      </c>
      <c r="LN48" s="103">
        <f t="shared" si="186"/>
        <v>19.352800000000002</v>
      </c>
      <c r="LO48" s="103">
        <f t="shared" si="187"/>
        <v>348.35040000000004</v>
      </c>
      <c r="LP48" s="103">
        <f t="shared" si="188"/>
        <v>3.1415999999999999</v>
      </c>
      <c r="LQ48" s="103">
        <f t="shared" si="189"/>
        <v>56.5488</v>
      </c>
      <c r="LR48" s="103">
        <f t="shared" si="190"/>
        <v>4.7123999999999997</v>
      </c>
      <c r="LS48" s="103">
        <f t="shared" si="191"/>
        <v>84.8232</v>
      </c>
      <c r="LT48" s="103">
        <f t="shared" si="192"/>
        <v>0.44879999999999998</v>
      </c>
      <c r="LU48" s="103">
        <f t="shared" si="193"/>
        <v>8.0784000000000002</v>
      </c>
      <c r="LV48" s="103">
        <f t="shared" si="194"/>
        <v>358.02680000000004</v>
      </c>
      <c r="LW48" s="103">
        <f t="shared" si="195"/>
        <v>6444.4824000000008</v>
      </c>
      <c r="LX48" s="103">
        <f t="shared" si="196"/>
        <v>8.3027999999999995</v>
      </c>
      <c r="LY48" s="103">
        <f t="shared" si="197"/>
        <v>149.4504</v>
      </c>
      <c r="LZ48" s="103">
        <f t="shared" si="198"/>
        <v>10064</v>
      </c>
      <c r="MA48" s="103">
        <f t="shared" si="199"/>
        <v>181152</v>
      </c>
      <c r="MB48" s="103">
        <f t="shared" si="200"/>
        <v>290.29200000000003</v>
      </c>
      <c r="MC48" s="103">
        <f t="shared" si="201"/>
        <v>5225.2560000000003</v>
      </c>
      <c r="MD48" s="103">
        <f t="shared" si="202"/>
        <v>353.18860000000006</v>
      </c>
      <c r="ME48" s="103">
        <f t="shared" si="203"/>
        <v>6357.3948000000009</v>
      </c>
      <c r="MF48" s="103">
        <f t="shared" si="204"/>
        <v>116.11680000000001</v>
      </c>
      <c r="MG48" s="103">
        <f t="shared" si="205"/>
        <v>2090.1024000000002</v>
      </c>
      <c r="MH48" s="103">
        <f t="shared" si="206"/>
        <v>6.7319999999999993</v>
      </c>
      <c r="MI48" s="103">
        <f t="shared" si="207"/>
        <v>121.17599999999999</v>
      </c>
      <c r="MJ48" s="103">
        <f t="shared" si="208"/>
        <v>8.1905999999999999</v>
      </c>
      <c r="MK48" s="103">
        <f t="shared" si="209"/>
        <v>147.4308</v>
      </c>
      <c r="ML48" s="103">
        <f t="shared" si="210"/>
        <v>2.6928000000000001</v>
      </c>
      <c r="MM48" s="103">
        <f t="shared" si="211"/>
        <v>48.470399999999998</v>
      </c>
      <c r="MN48" s="103">
        <f t="shared" si="212"/>
        <v>754.75920000000008</v>
      </c>
      <c r="MO48" s="103">
        <f t="shared" si="213"/>
        <v>13585.665600000002</v>
      </c>
      <c r="MP48" s="103">
        <f t="shared" si="214"/>
        <v>17.5032</v>
      </c>
      <c r="MQ48" s="103">
        <f t="shared" si="215"/>
        <v>315.05759999999998</v>
      </c>
      <c r="MR48" s="103">
        <f t="shared" si="216"/>
        <v>21216</v>
      </c>
      <c r="MS48" s="9">
        <f t="shared" si="320"/>
        <v>13900.723200000002</v>
      </c>
      <c r="MT48" s="103">
        <f t="shared" si="217"/>
        <v>208.04260000000002</v>
      </c>
      <c r="MU48" s="103">
        <f t="shared" si="218"/>
        <v>3744.7668000000003</v>
      </c>
      <c r="MV48" s="103">
        <f t="shared" si="219"/>
        <v>193.52800000000002</v>
      </c>
      <c r="MW48" s="103">
        <f t="shared" si="220"/>
        <v>3483.5040000000004</v>
      </c>
      <c r="MX48" s="103">
        <f t="shared" si="221"/>
        <v>72.573000000000008</v>
      </c>
      <c r="MY48" s="103">
        <f t="shared" si="222"/>
        <v>1306.3140000000001</v>
      </c>
      <c r="MZ48" s="103">
        <f t="shared" si="223"/>
        <v>4.8245999999999993</v>
      </c>
      <c r="NA48" s="103">
        <f t="shared" si="224"/>
        <v>86.842799999999983</v>
      </c>
      <c r="NB48" s="103">
        <f t="shared" si="225"/>
        <v>4.4879999999999995</v>
      </c>
      <c r="NC48" s="103">
        <f t="shared" si="226"/>
        <v>80.783999999999992</v>
      </c>
      <c r="ND48" s="103">
        <f t="shared" si="227"/>
        <v>1.6829999999999998</v>
      </c>
      <c r="NE48" s="103">
        <f t="shared" si="228"/>
        <v>30.293999999999997</v>
      </c>
      <c r="NF48" s="103">
        <f t="shared" si="229"/>
        <v>464.46720000000005</v>
      </c>
      <c r="NG48" s="103">
        <f t="shared" si="230"/>
        <v>8360.4096000000009</v>
      </c>
      <c r="NH48" s="103">
        <f t="shared" si="231"/>
        <v>10.7712</v>
      </c>
      <c r="NI48" s="103">
        <f t="shared" si="232"/>
        <v>193.88159999999999</v>
      </c>
      <c r="NJ48" s="103">
        <f t="shared" si="233"/>
        <v>13056</v>
      </c>
      <c r="NK48" s="103">
        <f t="shared" si="234"/>
        <v>235008</v>
      </c>
      <c r="NL48" s="103">
        <f t="shared" si="235"/>
        <v>212.88080000000002</v>
      </c>
      <c r="NM48" s="103">
        <f t="shared" si="236"/>
        <v>3831.8544000000002</v>
      </c>
      <c r="NN48" s="103">
        <f t="shared" si="237"/>
        <v>232.23360000000002</v>
      </c>
      <c r="NO48" s="103">
        <f t="shared" si="238"/>
        <v>4180.2048000000004</v>
      </c>
      <c r="NP48" s="103">
        <f t="shared" si="239"/>
        <v>106.44040000000001</v>
      </c>
      <c r="NQ48" s="103">
        <f t="shared" si="240"/>
        <v>1915.9272000000001</v>
      </c>
      <c r="NR48" s="103">
        <f t="shared" si="241"/>
        <v>4.9367999999999999</v>
      </c>
      <c r="NS48" s="103">
        <f t="shared" si="242"/>
        <v>88.862399999999994</v>
      </c>
      <c r="NT48" s="103">
        <f t="shared" si="243"/>
        <v>5.3856000000000002</v>
      </c>
      <c r="NU48" s="103">
        <f t="shared" si="244"/>
        <v>96.940799999999996</v>
      </c>
      <c r="NV48" s="103">
        <f t="shared" si="245"/>
        <v>2.4683999999999999</v>
      </c>
      <c r="NW48" s="103">
        <f t="shared" si="246"/>
        <v>44.431199999999997</v>
      </c>
      <c r="NX48" s="9">
        <f t="shared" si="247"/>
        <v>541.87840000000006</v>
      </c>
      <c r="NY48" s="9">
        <f t="shared" si="248"/>
        <v>9753.8112000000001</v>
      </c>
      <c r="NZ48" s="9">
        <f t="shared" si="249"/>
        <v>12.5664</v>
      </c>
      <c r="OA48" s="9">
        <f t="shared" si="250"/>
        <v>226.1952</v>
      </c>
      <c r="OB48" s="103">
        <f t="shared" si="251"/>
        <v>15232</v>
      </c>
      <c r="OC48" s="9">
        <f t="shared" si="321"/>
        <v>9980.0064000000002</v>
      </c>
      <c r="OD48" s="103">
        <f t="shared" si="252"/>
        <v>67.734800000000007</v>
      </c>
      <c r="OE48" s="103">
        <f t="shared" si="253"/>
        <v>1219.2264</v>
      </c>
      <c r="OF48" s="103">
        <f t="shared" si="254"/>
        <v>58.058400000000006</v>
      </c>
      <c r="OG48" s="103">
        <f t="shared" si="255"/>
        <v>1045.0512000000001</v>
      </c>
      <c r="OH48" s="103">
        <f t="shared" si="256"/>
        <v>29.029200000000003</v>
      </c>
      <c r="OI48" s="103">
        <f t="shared" si="257"/>
        <v>522.52560000000005</v>
      </c>
      <c r="OJ48" s="103">
        <f t="shared" si="258"/>
        <v>1.5708</v>
      </c>
      <c r="OK48" s="103">
        <f t="shared" si="259"/>
        <v>28.2744</v>
      </c>
      <c r="OL48" s="103">
        <f t="shared" si="260"/>
        <v>1.3464</v>
      </c>
      <c r="OM48" s="103">
        <f t="shared" si="261"/>
        <v>24.235199999999999</v>
      </c>
      <c r="ON48" s="103">
        <f t="shared" si="262"/>
        <v>0.67320000000000002</v>
      </c>
      <c r="OO48" s="103">
        <f t="shared" si="263"/>
        <v>12.117599999999999</v>
      </c>
      <c r="OP48" s="9">
        <f t="shared" si="264"/>
        <v>154.82240000000002</v>
      </c>
      <c r="OQ48" s="103">
        <f t="shared" si="265"/>
        <v>2786.8032000000003</v>
      </c>
      <c r="OR48" s="9">
        <f t="shared" si="266"/>
        <v>3.5903999999999998</v>
      </c>
      <c r="OS48" s="103">
        <f t="shared" si="267"/>
        <v>64.627200000000002</v>
      </c>
      <c r="OT48" s="9">
        <f t="shared" si="322"/>
        <v>158.4128</v>
      </c>
      <c r="OU48" s="9">
        <f t="shared" si="268"/>
        <v>2851.4304000000002</v>
      </c>
      <c r="OV48" s="103">
        <f t="shared" si="269"/>
        <v>222.55720000000002</v>
      </c>
      <c r="OW48" s="103">
        <f t="shared" si="270"/>
        <v>4006.0296000000003</v>
      </c>
      <c r="OX48" s="103">
        <f t="shared" si="271"/>
        <v>135.46960000000001</v>
      </c>
      <c r="OY48" s="103">
        <f t="shared" si="272"/>
        <v>2438.4528</v>
      </c>
      <c r="OZ48" s="103">
        <f t="shared" si="273"/>
        <v>174.17520000000002</v>
      </c>
      <c r="PA48" s="103">
        <f t="shared" si="274"/>
        <v>3135.1536000000006</v>
      </c>
      <c r="PB48" s="103">
        <f t="shared" si="275"/>
        <v>5.1612</v>
      </c>
      <c r="PC48" s="103">
        <f t="shared" si="276"/>
        <v>92.901600000000002</v>
      </c>
      <c r="PD48" s="103">
        <f t="shared" si="277"/>
        <v>3.1415999999999999</v>
      </c>
      <c r="PE48" s="103">
        <f t="shared" si="278"/>
        <v>56.5488</v>
      </c>
      <c r="PF48" s="103">
        <f t="shared" si="279"/>
        <v>4.0392000000000001</v>
      </c>
      <c r="PG48" s="103">
        <f t="shared" si="280"/>
        <v>72.705600000000004</v>
      </c>
      <c r="PH48" s="103">
        <f t="shared" si="281"/>
        <v>527.36380000000008</v>
      </c>
      <c r="PI48" s="103">
        <f t="shared" si="282"/>
        <v>9492.5484000000015</v>
      </c>
      <c r="PJ48" s="103">
        <f t="shared" si="283"/>
        <v>12.229799999999999</v>
      </c>
      <c r="PK48" s="103">
        <f t="shared" si="284"/>
        <v>220.13639999999998</v>
      </c>
      <c r="PL48" s="9">
        <f t="shared" si="285"/>
        <v>14824</v>
      </c>
      <c r="PM48" s="9">
        <f t="shared" si="323"/>
        <v>9712.6848000000009</v>
      </c>
      <c r="PN48" s="103">
        <f t="shared" si="286"/>
        <v>62.896600000000007</v>
      </c>
      <c r="PO48" s="103">
        <f t="shared" si="287"/>
        <v>1132.1388000000002</v>
      </c>
      <c r="PP48" s="103">
        <f t="shared" si="288"/>
        <v>62.896600000000007</v>
      </c>
      <c r="PQ48" s="103">
        <f t="shared" si="289"/>
        <v>1132.1388000000002</v>
      </c>
      <c r="PR48" s="103">
        <f t="shared" si="290"/>
        <v>29.029200000000003</v>
      </c>
      <c r="PS48" s="103">
        <f t="shared" si="291"/>
        <v>522.52560000000005</v>
      </c>
      <c r="PT48" s="103">
        <f t="shared" si="292"/>
        <v>1.4585999999999999</v>
      </c>
      <c r="PU48" s="103">
        <f t="shared" si="293"/>
        <v>26.254799999999999</v>
      </c>
      <c r="PV48" s="103">
        <f t="shared" si="294"/>
        <v>1.4585999999999999</v>
      </c>
      <c r="PW48" s="103">
        <f t="shared" si="295"/>
        <v>26.254799999999999</v>
      </c>
      <c r="PX48" s="103">
        <f t="shared" si="296"/>
        <v>0.67320000000000002</v>
      </c>
      <c r="PY48" s="103">
        <f t="shared" si="297"/>
        <v>12.117599999999999</v>
      </c>
      <c r="PZ48" s="103">
        <f t="shared" si="298"/>
        <v>154.82240000000002</v>
      </c>
      <c r="QA48" s="103">
        <f t="shared" si="299"/>
        <v>2786.8032000000003</v>
      </c>
      <c r="QB48" s="9">
        <f t="shared" si="300"/>
        <v>3.5903999999999998</v>
      </c>
      <c r="QC48" s="9">
        <f t="shared" si="301"/>
        <v>64.627200000000002</v>
      </c>
      <c r="QD48" s="9">
        <f t="shared" si="302"/>
        <v>4352</v>
      </c>
      <c r="QE48" s="9">
        <f t="shared" si="324"/>
        <v>2851.4304000000002</v>
      </c>
      <c r="QF48" s="103">
        <f t="shared" si="303"/>
        <v>343.51220000000001</v>
      </c>
      <c r="QG48" s="103">
        <f t="shared" si="304"/>
        <v>6183.2196000000004</v>
      </c>
      <c r="QH48" s="103">
        <f t="shared" si="305"/>
        <v>7.9661999999999997</v>
      </c>
      <c r="QI48" s="103">
        <f t="shared" si="306"/>
        <v>143.39159999999998</v>
      </c>
      <c r="QJ48" s="103">
        <f t="shared" si="307"/>
        <v>9656</v>
      </c>
      <c r="QK48" s="103">
        <f t="shared" si="308"/>
        <v>173808</v>
      </c>
      <c r="QL48" s="105">
        <f t="shared" si="309"/>
        <v>165534.41279999999</v>
      </c>
      <c r="QM48" s="105">
        <f t="shared" si="310"/>
        <v>1792200.3839999998</v>
      </c>
    </row>
    <row r="49" spans="1:456" s="128" customFormat="1" ht="18.75" customHeight="1" x14ac:dyDescent="0.25">
      <c r="A49" s="125" t="s">
        <v>255</v>
      </c>
      <c r="B49" s="126"/>
      <c r="C49" s="97">
        <v>200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>
        <v>30</v>
      </c>
      <c r="DQ49" s="97"/>
      <c r="DR49" s="97"/>
      <c r="DS49" s="97"/>
      <c r="DT49" s="97"/>
      <c r="DU49" s="97"/>
      <c r="DV49" s="97"/>
      <c r="DW49" s="97"/>
      <c r="DX49" s="97"/>
      <c r="DY49" s="97">
        <f t="shared" si="0"/>
        <v>0.03</v>
      </c>
      <c r="DZ49" s="97">
        <f t="shared" si="327"/>
        <v>6</v>
      </c>
      <c r="EA49" s="97">
        <f t="shared" si="329"/>
        <v>0.51</v>
      </c>
      <c r="EB49" s="97">
        <f t="shared" ref="EB49" si="335">EA49*C49</f>
        <v>102</v>
      </c>
      <c r="EC49" s="97">
        <f t="shared" si="330"/>
        <v>0</v>
      </c>
      <c r="ED49" s="97">
        <f t="shared" si="331"/>
        <v>0</v>
      </c>
      <c r="EE49" s="97">
        <f t="shared" si="332"/>
        <v>0</v>
      </c>
      <c r="EF49" s="97">
        <f t="shared" si="333"/>
        <v>0</v>
      </c>
      <c r="EG49" s="97">
        <f t="shared" ref="EG49" si="336">SUM(D49:DX49)/1000</f>
        <v>0.03</v>
      </c>
      <c r="EH49" s="97">
        <f t="shared" si="328"/>
        <v>6</v>
      </c>
      <c r="EI49" s="125"/>
      <c r="EJ49" s="97">
        <f t="shared" si="6"/>
        <v>0.51</v>
      </c>
      <c r="EK49" s="97">
        <f t="shared" si="7"/>
        <v>102</v>
      </c>
      <c r="EL49" s="97">
        <f t="shared" ref="EL49" si="337">EA49*36</f>
        <v>18.36</v>
      </c>
      <c r="EM49" s="97">
        <f t="shared" si="316"/>
        <v>3672</v>
      </c>
      <c r="EN49" s="97">
        <f t="shared" ref="EN49" si="338">EA49*48</f>
        <v>24.48</v>
      </c>
      <c r="EO49" s="97">
        <f t="shared" si="8"/>
        <v>4896</v>
      </c>
      <c r="EP49" s="97">
        <f t="shared" ref="EP49" si="339">EA49*20</f>
        <v>10.199999999999999</v>
      </c>
      <c r="EQ49" s="97">
        <f t="shared" si="9"/>
        <v>2039.9999999999998</v>
      </c>
      <c r="ER49" s="97">
        <f t="shared" si="10"/>
        <v>0</v>
      </c>
      <c r="ES49" s="97"/>
      <c r="ET49" s="97">
        <f t="shared" si="12"/>
        <v>0</v>
      </c>
      <c r="EU49" s="97"/>
      <c r="EV49" s="97">
        <f t="shared" si="14"/>
        <v>0</v>
      </c>
      <c r="EW49" s="97"/>
      <c r="EX49" s="97">
        <f t="shared" si="16"/>
        <v>53.04</v>
      </c>
      <c r="EY49" s="97">
        <f t="shared" si="17"/>
        <v>10608</v>
      </c>
      <c r="EZ49" s="97">
        <f t="shared" si="18"/>
        <v>0</v>
      </c>
      <c r="FA49" s="97"/>
      <c r="FB49" s="97">
        <f t="shared" si="20"/>
        <v>53.04</v>
      </c>
      <c r="FC49" s="97">
        <f t="shared" si="21"/>
        <v>10608</v>
      </c>
      <c r="FD49" s="97">
        <f t="shared" si="22"/>
        <v>2.04</v>
      </c>
      <c r="FE49" s="97">
        <f t="shared" si="23"/>
        <v>408</v>
      </c>
      <c r="FF49" s="97">
        <f t="shared" si="24"/>
        <v>3.06</v>
      </c>
      <c r="FG49" s="97">
        <f t="shared" si="25"/>
        <v>612</v>
      </c>
      <c r="FH49" s="97">
        <f t="shared" si="26"/>
        <v>4.08</v>
      </c>
      <c r="FI49" s="97">
        <f t="shared" si="27"/>
        <v>816</v>
      </c>
      <c r="FJ49" s="97">
        <f t="shared" si="28"/>
        <v>0</v>
      </c>
      <c r="FK49" s="97"/>
      <c r="FL49" s="97">
        <f t="shared" si="30"/>
        <v>0</v>
      </c>
      <c r="FM49" s="97"/>
      <c r="FN49" s="97">
        <f t="shared" si="32"/>
        <v>0</v>
      </c>
      <c r="FO49" s="97"/>
      <c r="FP49" s="97">
        <f t="shared" si="34"/>
        <v>7.65</v>
      </c>
      <c r="FQ49" s="97">
        <f t="shared" si="35"/>
        <v>1530</v>
      </c>
      <c r="FR49" s="97">
        <f t="shared" si="36"/>
        <v>0</v>
      </c>
      <c r="FS49" s="97"/>
      <c r="FT49" s="97">
        <f t="shared" si="38"/>
        <v>7.65</v>
      </c>
      <c r="FU49" s="97">
        <f t="shared" si="39"/>
        <v>1530</v>
      </c>
      <c r="FV49" s="97">
        <f t="shared" si="40"/>
        <v>8.16</v>
      </c>
      <c r="FW49" s="97">
        <f t="shared" si="41"/>
        <v>1632</v>
      </c>
      <c r="FX49" s="97">
        <f t="shared" si="42"/>
        <v>8.16</v>
      </c>
      <c r="FY49" s="97">
        <f t="shared" si="43"/>
        <v>1632</v>
      </c>
      <c r="FZ49" s="97">
        <f t="shared" si="44"/>
        <v>4.08</v>
      </c>
      <c r="GA49" s="97">
        <f t="shared" si="45"/>
        <v>816</v>
      </c>
      <c r="GB49" s="97">
        <f t="shared" si="46"/>
        <v>0</v>
      </c>
      <c r="GC49" s="97"/>
      <c r="GD49" s="97">
        <f t="shared" si="48"/>
        <v>0</v>
      </c>
      <c r="GE49" s="97"/>
      <c r="GF49" s="97">
        <f t="shared" si="50"/>
        <v>0</v>
      </c>
      <c r="GG49" s="97"/>
      <c r="GH49" s="97">
        <f t="shared" si="52"/>
        <v>20.399999999999999</v>
      </c>
      <c r="GI49" s="97">
        <f t="shared" si="53"/>
        <v>4079.9999999999995</v>
      </c>
      <c r="GJ49" s="130">
        <f t="shared" si="54"/>
        <v>0</v>
      </c>
      <c r="GK49" s="130"/>
      <c r="GL49" s="97">
        <f t="shared" si="56"/>
        <v>20.399999999999999</v>
      </c>
      <c r="GM49" s="97">
        <f t="shared" si="57"/>
        <v>4079.9999999999995</v>
      </c>
      <c r="GN49" s="97">
        <f t="shared" si="58"/>
        <v>6.63</v>
      </c>
      <c r="GO49" s="97">
        <f t="shared" si="59"/>
        <v>1326</v>
      </c>
      <c r="GP49" s="97">
        <f t="shared" si="60"/>
        <v>8.16</v>
      </c>
      <c r="GQ49" s="97">
        <f t="shared" si="61"/>
        <v>1632</v>
      </c>
      <c r="GR49" s="97">
        <f t="shared" si="62"/>
        <v>3.5700000000000003</v>
      </c>
      <c r="GS49" s="97">
        <f t="shared" si="63"/>
        <v>714</v>
      </c>
      <c r="GT49" s="97">
        <f t="shared" si="64"/>
        <v>0</v>
      </c>
      <c r="GU49" s="97"/>
      <c r="GV49" s="97">
        <f t="shared" si="66"/>
        <v>0</v>
      </c>
      <c r="GW49" s="97"/>
      <c r="GX49" s="97">
        <f t="shared" si="68"/>
        <v>0</v>
      </c>
      <c r="GY49" s="97"/>
      <c r="GZ49" s="97">
        <f t="shared" si="70"/>
        <v>17.850000000000001</v>
      </c>
      <c r="HA49" s="97">
        <f t="shared" si="71"/>
        <v>3570.0000000000005</v>
      </c>
      <c r="HB49" s="97">
        <f t="shared" si="72"/>
        <v>0</v>
      </c>
      <c r="HC49" s="97"/>
      <c r="HD49" s="97">
        <f t="shared" si="74"/>
        <v>17.850000000000001</v>
      </c>
      <c r="HE49" s="97">
        <f t="shared" si="75"/>
        <v>3570.0000000000005</v>
      </c>
      <c r="HF49" s="97">
        <f t="shared" si="76"/>
        <v>27.54</v>
      </c>
      <c r="HG49" s="97">
        <f t="shared" si="77"/>
        <v>5508</v>
      </c>
      <c r="HH49" s="97">
        <f t="shared" si="78"/>
        <v>16.32</v>
      </c>
      <c r="HI49" s="97">
        <f t="shared" si="79"/>
        <v>3264</v>
      </c>
      <c r="HJ49" s="97">
        <f t="shared" si="80"/>
        <v>11.73</v>
      </c>
      <c r="HK49" s="97">
        <f t="shared" si="81"/>
        <v>2346</v>
      </c>
      <c r="HL49" s="97">
        <f t="shared" si="82"/>
        <v>0</v>
      </c>
      <c r="HM49" s="97"/>
      <c r="HN49" s="97">
        <f t="shared" si="84"/>
        <v>0</v>
      </c>
      <c r="HO49" s="97"/>
      <c r="HP49" s="97">
        <f t="shared" si="326"/>
        <v>0</v>
      </c>
      <c r="HQ49" s="97"/>
      <c r="HR49" s="97">
        <f t="shared" si="88"/>
        <v>55.08</v>
      </c>
      <c r="HS49" s="97">
        <f t="shared" si="89"/>
        <v>11016</v>
      </c>
      <c r="HT49" s="97">
        <f t="shared" si="334"/>
        <v>0</v>
      </c>
      <c r="HU49" s="97">
        <f t="shared" si="91"/>
        <v>0</v>
      </c>
      <c r="HV49" s="97">
        <f t="shared" si="92"/>
        <v>55.08</v>
      </c>
      <c r="HW49" s="97">
        <f t="shared" si="93"/>
        <v>11016</v>
      </c>
      <c r="HX49" s="97">
        <f t="shared" si="325"/>
        <v>5.61</v>
      </c>
      <c r="HY49" s="97">
        <f t="shared" si="94"/>
        <v>1122</v>
      </c>
      <c r="HZ49" s="97">
        <f t="shared" si="95"/>
        <v>4.59</v>
      </c>
      <c r="IA49" s="97">
        <f t="shared" si="96"/>
        <v>918</v>
      </c>
      <c r="IB49" s="97">
        <f t="shared" si="97"/>
        <v>4.08</v>
      </c>
      <c r="IC49" s="97">
        <f t="shared" si="98"/>
        <v>816</v>
      </c>
      <c r="ID49" s="97">
        <f t="shared" si="99"/>
        <v>0</v>
      </c>
      <c r="IE49" s="97"/>
      <c r="IF49" s="97">
        <f t="shared" si="101"/>
        <v>0</v>
      </c>
      <c r="IG49" s="97"/>
      <c r="IH49" s="97">
        <f t="shared" si="103"/>
        <v>0</v>
      </c>
      <c r="II49" s="97"/>
      <c r="IJ49" s="97">
        <f t="shared" si="105"/>
        <v>13.77</v>
      </c>
      <c r="IK49" s="97">
        <f t="shared" si="106"/>
        <v>2754</v>
      </c>
      <c r="IL49" s="97">
        <f t="shared" si="107"/>
        <v>0</v>
      </c>
      <c r="IM49" s="97"/>
      <c r="IN49" s="97">
        <f t="shared" si="109"/>
        <v>13.77</v>
      </c>
      <c r="IO49" s="97">
        <f t="shared" si="110"/>
        <v>2754</v>
      </c>
      <c r="IP49" s="97">
        <f t="shared" si="111"/>
        <v>13.77</v>
      </c>
      <c r="IQ49" s="97">
        <f t="shared" si="112"/>
        <v>2754</v>
      </c>
      <c r="IR49" s="97">
        <f t="shared" si="113"/>
        <v>11.22</v>
      </c>
      <c r="IS49" s="97">
        <f t="shared" si="114"/>
        <v>2244</v>
      </c>
      <c r="IT49" s="97">
        <f t="shared" si="115"/>
        <v>7.65</v>
      </c>
      <c r="IU49" s="97">
        <f t="shared" si="116"/>
        <v>1530</v>
      </c>
      <c r="IV49" s="97">
        <f t="shared" si="117"/>
        <v>0</v>
      </c>
      <c r="IW49" s="97"/>
      <c r="IX49" s="97">
        <f t="shared" si="119"/>
        <v>0</v>
      </c>
      <c r="IY49" s="97"/>
      <c r="IZ49" s="97">
        <f t="shared" si="121"/>
        <v>0</v>
      </c>
      <c r="JA49" s="97"/>
      <c r="JB49" s="97">
        <f t="shared" si="123"/>
        <v>32.130000000000003</v>
      </c>
      <c r="JC49" s="97">
        <f t="shared" si="124"/>
        <v>6426.0000000000009</v>
      </c>
      <c r="JD49" s="97">
        <f t="shared" si="125"/>
        <v>0</v>
      </c>
      <c r="JE49" s="97"/>
      <c r="JF49" s="97">
        <f t="shared" si="127"/>
        <v>32.130000000000003</v>
      </c>
      <c r="JG49" s="97">
        <f t="shared" si="128"/>
        <v>6426.0000000000009</v>
      </c>
      <c r="JH49" s="97">
        <f t="shared" si="129"/>
        <v>12.75</v>
      </c>
      <c r="JI49" s="97">
        <f t="shared" si="130"/>
        <v>2550</v>
      </c>
      <c r="JJ49" s="97">
        <f t="shared" si="131"/>
        <v>12.24</v>
      </c>
      <c r="JK49" s="97">
        <f t="shared" si="132"/>
        <v>2448</v>
      </c>
      <c r="JL49" s="97">
        <f t="shared" si="133"/>
        <v>4.08</v>
      </c>
      <c r="JM49" s="97">
        <f t="shared" si="134"/>
        <v>816</v>
      </c>
      <c r="JN49" s="97">
        <f t="shared" si="135"/>
        <v>12.75</v>
      </c>
      <c r="JO49" s="97"/>
      <c r="JP49" s="97">
        <f t="shared" si="137"/>
        <v>0</v>
      </c>
      <c r="JQ49" s="97"/>
      <c r="JR49" s="97">
        <f t="shared" si="139"/>
        <v>0</v>
      </c>
      <c r="JS49" s="97"/>
      <c r="JT49" s="97">
        <f t="shared" si="141"/>
        <v>28.560000000000002</v>
      </c>
      <c r="JU49" s="97">
        <f t="shared" si="142"/>
        <v>5712</v>
      </c>
      <c r="JV49" s="97">
        <f t="shared" si="143"/>
        <v>0</v>
      </c>
      <c r="JW49" s="97"/>
      <c r="JX49" s="97">
        <f t="shared" si="145"/>
        <v>28.560000000000002</v>
      </c>
      <c r="JY49" s="97">
        <f t="shared" si="146"/>
        <v>5712</v>
      </c>
      <c r="JZ49" s="97">
        <f t="shared" si="147"/>
        <v>6.63</v>
      </c>
      <c r="KA49" s="97">
        <f t="shared" si="148"/>
        <v>1326</v>
      </c>
      <c r="KB49" s="97">
        <f t="shared" si="149"/>
        <v>4.08</v>
      </c>
      <c r="KC49" s="97">
        <f t="shared" si="150"/>
        <v>816</v>
      </c>
      <c r="KD49" s="97">
        <f t="shared" si="151"/>
        <v>2.5499999999999998</v>
      </c>
      <c r="KE49" s="97">
        <f t="shared" si="152"/>
        <v>509.99999999999994</v>
      </c>
      <c r="KF49" s="97"/>
      <c r="KG49" s="97"/>
      <c r="KH49" s="97">
        <f t="shared" si="155"/>
        <v>0</v>
      </c>
      <c r="KI49" s="97"/>
      <c r="KJ49" s="97">
        <f t="shared" si="157"/>
        <v>0</v>
      </c>
      <c r="KK49" s="97"/>
      <c r="KL49" s="97">
        <f t="shared" si="159"/>
        <v>13.26</v>
      </c>
      <c r="KM49" s="97">
        <f t="shared" si="160"/>
        <v>2652</v>
      </c>
      <c r="KN49" s="97">
        <f t="shared" si="161"/>
        <v>0</v>
      </c>
      <c r="KO49" s="97"/>
      <c r="KP49" s="97">
        <f t="shared" si="163"/>
        <v>13.26</v>
      </c>
      <c r="KQ49" s="97">
        <f t="shared" si="164"/>
        <v>2652</v>
      </c>
      <c r="KR49" s="97">
        <f t="shared" si="165"/>
        <v>5.0999999999999996</v>
      </c>
      <c r="KS49" s="97">
        <f t="shared" si="166"/>
        <v>1019.9999999999999</v>
      </c>
      <c r="KT49" s="97">
        <f t="shared" si="167"/>
        <v>7.1400000000000006</v>
      </c>
      <c r="KU49" s="97"/>
      <c r="KV49" s="97">
        <f t="shared" si="169"/>
        <v>3.06</v>
      </c>
      <c r="KW49" s="97">
        <f t="shared" si="170"/>
        <v>612</v>
      </c>
      <c r="KX49" s="97">
        <f t="shared" si="171"/>
        <v>0</v>
      </c>
      <c r="KY49" s="97"/>
      <c r="KZ49" s="97"/>
      <c r="LA49" s="97"/>
      <c r="LB49" s="97">
        <f t="shared" si="175"/>
        <v>0</v>
      </c>
      <c r="LC49" s="97"/>
      <c r="LD49" s="9">
        <f t="shared" si="177"/>
        <v>14.790000000000001</v>
      </c>
      <c r="LE49" s="97">
        <f t="shared" si="178"/>
        <v>2958</v>
      </c>
      <c r="LF49" s="9">
        <f t="shared" si="179"/>
        <v>0</v>
      </c>
      <c r="LG49" s="9">
        <f t="shared" si="180"/>
        <v>0</v>
      </c>
      <c r="LH49" s="97">
        <f t="shared" si="181"/>
        <v>14.790000000000001</v>
      </c>
      <c r="LI49" s="9">
        <f t="shared" si="319"/>
        <v>2958</v>
      </c>
      <c r="LJ49" s="97">
        <f t="shared" si="182"/>
        <v>14.280000000000001</v>
      </c>
      <c r="LK49" s="97">
        <f t="shared" si="183"/>
        <v>2856</v>
      </c>
      <c r="LL49" s="97">
        <f t="shared" si="184"/>
        <v>21.42</v>
      </c>
      <c r="LM49" s="97">
        <f t="shared" si="185"/>
        <v>4284</v>
      </c>
      <c r="LN49" s="97">
        <f t="shared" si="186"/>
        <v>2.04</v>
      </c>
      <c r="LO49" s="97">
        <f t="shared" si="187"/>
        <v>408</v>
      </c>
      <c r="LP49" s="97">
        <f t="shared" si="188"/>
        <v>0</v>
      </c>
      <c r="LQ49" s="97"/>
      <c r="LR49" s="97"/>
      <c r="LS49" s="97"/>
      <c r="LT49" s="97"/>
      <c r="LU49" s="97"/>
      <c r="LV49" s="97">
        <f t="shared" si="194"/>
        <v>37.74</v>
      </c>
      <c r="LW49" s="97">
        <f t="shared" si="195"/>
        <v>7548</v>
      </c>
      <c r="LX49" s="97">
        <f t="shared" si="196"/>
        <v>0</v>
      </c>
      <c r="LY49" s="97"/>
      <c r="LZ49" s="97">
        <f t="shared" si="198"/>
        <v>37.74</v>
      </c>
      <c r="MA49" s="97">
        <f t="shared" si="199"/>
        <v>7548</v>
      </c>
      <c r="MB49" s="97">
        <f t="shared" si="200"/>
        <v>30.6</v>
      </c>
      <c r="MC49" s="97">
        <f t="shared" si="201"/>
        <v>6120</v>
      </c>
      <c r="MD49" s="97">
        <f t="shared" si="202"/>
        <v>37.230000000000004</v>
      </c>
      <c r="ME49" s="97">
        <f t="shared" si="203"/>
        <v>7446.0000000000009</v>
      </c>
      <c r="MF49" s="97">
        <f t="shared" si="204"/>
        <v>12.24</v>
      </c>
      <c r="MG49" s="97">
        <f t="shared" si="205"/>
        <v>2448</v>
      </c>
      <c r="MH49" s="97">
        <f t="shared" si="206"/>
        <v>0</v>
      </c>
      <c r="MI49" s="97"/>
      <c r="MJ49" s="97">
        <f t="shared" si="208"/>
        <v>0</v>
      </c>
      <c r="MK49" s="97"/>
      <c r="ML49" s="97">
        <f t="shared" si="210"/>
        <v>0</v>
      </c>
      <c r="MM49" s="97"/>
      <c r="MN49" s="97">
        <f t="shared" si="212"/>
        <v>79.56</v>
      </c>
      <c r="MO49" s="97">
        <f t="shared" si="213"/>
        <v>15912</v>
      </c>
      <c r="MP49" s="97">
        <f t="shared" si="214"/>
        <v>0</v>
      </c>
      <c r="MQ49" s="97"/>
      <c r="MR49" s="97">
        <f t="shared" si="216"/>
        <v>79.56</v>
      </c>
      <c r="MS49" s="9">
        <f t="shared" si="320"/>
        <v>15912</v>
      </c>
      <c r="MT49" s="97">
        <f t="shared" si="217"/>
        <v>21.93</v>
      </c>
      <c r="MU49" s="97">
        <f t="shared" si="218"/>
        <v>4386</v>
      </c>
      <c r="MV49" s="97">
        <f t="shared" si="219"/>
        <v>20.399999999999999</v>
      </c>
      <c r="MW49" s="97">
        <f t="shared" si="220"/>
        <v>4079.9999999999995</v>
      </c>
      <c r="MX49" s="97">
        <f t="shared" si="221"/>
        <v>7.65</v>
      </c>
      <c r="MY49" s="97">
        <f t="shared" si="222"/>
        <v>1530</v>
      </c>
      <c r="MZ49" s="97">
        <f t="shared" si="223"/>
        <v>0</v>
      </c>
      <c r="NA49" s="97"/>
      <c r="NB49" s="97">
        <f t="shared" si="225"/>
        <v>0</v>
      </c>
      <c r="NC49" s="97"/>
      <c r="ND49" s="97">
        <f t="shared" si="227"/>
        <v>0</v>
      </c>
      <c r="NE49" s="97"/>
      <c r="NF49" s="97">
        <f t="shared" si="229"/>
        <v>48.96</v>
      </c>
      <c r="NG49" s="97">
        <f t="shared" si="230"/>
        <v>9792</v>
      </c>
      <c r="NH49" s="97">
        <f t="shared" si="231"/>
        <v>0</v>
      </c>
      <c r="NI49" s="97"/>
      <c r="NJ49" s="97">
        <f t="shared" si="233"/>
        <v>48.96</v>
      </c>
      <c r="NK49" s="97">
        <f t="shared" si="234"/>
        <v>9792</v>
      </c>
      <c r="NL49" s="97">
        <f t="shared" si="235"/>
        <v>22.44</v>
      </c>
      <c r="NM49" s="97">
        <f t="shared" si="236"/>
        <v>4488</v>
      </c>
      <c r="NN49" s="97">
        <f t="shared" si="237"/>
        <v>24.48</v>
      </c>
      <c r="NO49" s="97">
        <f t="shared" si="238"/>
        <v>4896</v>
      </c>
      <c r="NP49" s="97">
        <f t="shared" si="239"/>
        <v>11.22</v>
      </c>
      <c r="NQ49" s="97">
        <f t="shared" si="240"/>
        <v>2244</v>
      </c>
      <c r="NR49" s="97">
        <f t="shared" si="241"/>
        <v>0</v>
      </c>
      <c r="NS49" s="97"/>
      <c r="NT49" s="97">
        <f t="shared" si="243"/>
        <v>0</v>
      </c>
      <c r="NU49" s="97"/>
      <c r="NV49" s="97">
        <f t="shared" si="245"/>
        <v>0</v>
      </c>
      <c r="NW49" s="97"/>
      <c r="NX49" s="9">
        <f t="shared" si="247"/>
        <v>57.120000000000005</v>
      </c>
      <c r="NY49" s="9">
        <f t="shared" si="248"/>
        <v>11424</v>
      </c>
      <c r="NZ49" s="9">
        <f t="shared" si="249"/>
        <v>0</v>
      </c>
      <c r="OA49" s="9">
        <f t="shared" si="250"/>
        <v>0</v>
      </c>
      <c r="OB49" s="97">
        <f t="shared" si="251"/>
        <v>57.120000000000005</v>
      </c>
      <c r="OC49" s="9">
        <f t="shared" si="321"/>
        <v>11424</v>
      </c>
      <c r="OD49" s="97">
        <f t="shared" si="252"/>
        <v>7.1400000000000006</v>
      </c>
      <c r="OE49" s="97">
        <f t="shared" si="253"/>
        <v>1428</v>
      </c>
      <c r="OF49" s="97">
        <f t="shared" si="254"/>
        <v>6.12</v>
      </c>
      <c r="OG49" s="97">
        <f t="shared" si="255"/>
        <v>1224</v>
      </c>
      <c r="OH49" s="97">
        <f t="shared" si="256"/>
        <v>3.06</v>
      </c>
      <c r="OI49" s="97">
        <f t="shared" si="257"/>
        <v>612</v>
      </c>
      <c r="OJ49" s="97">
        <f t="shared" si="258"/>
        <v>0</v>
      </c>
      <c r="OK49" s="97"/>
      <c r="OL49" s="97">
        <f t="shared" si="260"/>
        <v>0</v>
      </c>
      <c r="OM49" s="97"/>
      <c r="ON49" s="97">
        <f t="shared" si="262"/>
        <v>0</v>
      </c>
      <c r="OO49" s="97"/>
      <c r="OP49" s="9">
        <f t="shared" si="264"/>
        <v>16.32</v>
      </c>
      <c r="OQ49" s="97">
        <f t="shared" si="265"/>
        <v>3264</v>
      </c>
      <c r="OR49" s="9">
        <f t="shared" si="266"/>
        <v>0</v>
      </c>
      <c r="OS49" s="103">
        <f t="shared" si="267"/>
        <v>0</v>
      </c>
      <c r="OT49" s="9">
        <f t="shared" si="322"/>
        <v>16.32</v>
      </c>
      <c r="OU49" s="9">
        <f t="shared" si="268"/>
        <v>3264</v>
      </c>
      <c r="OV49" s="97">
        <f t="shared" si="269"/>
        <v>23.46</v>
      </c>
      <c r="OW49" s="97">
        <f t="shared" si="270"/>
        <v>4692</v>
      </c>
      <c r="OX49" s="97">
        <f t="shared" si="271"/>
        <v>14.280000000000001</v>
      </c>
      <c r="OY49" s="97">
        <f t="shared" si="272"/>
        <v>2856</v>
      </c>
      <c r="OZ49" s="97">
        <f t="shared" si="273"/>
        <v>18.36</v>
      </c>
      <c r="PA49" s="97">
        <f t="shared" si="274"/>
        <v>3672</v>
      </c>
      <c r="PB49" s="97">
        <f t="shared" si="275"/>
        <v>0</v>
      </c>
      <c r="PC49" s="97"/>
      <c r="PD49" s="97">
        <f t="shared" si="277"/>
        <v>0</v>
      </c>
      <c r="PE49" s="97"/>
      <c r="PF49" s="97">
        <f t="shared" si="279"/>
        <v>0</v>
      </c>
      <c r="PG49" s="97"/>
      <c r="PH49" s="97">
        <f t="shared" si="281"/>
        <v>55.59</v>
      </c>
      <c r="PI49" s="97">
        <f t="shared" si="282"/>
        <v>11118</v>
      </c>
      <c r="PJ49" s="97">
        <f t="shared" si="283"/>
        <v>0</v>
      </c>
      <c r="PK49" s="97"/>
      <c r="PL49" s="9">
        <f t="shared" si="285"/>
        <v>55.59</v>
      </c>
      <c r="PM49" s="9">
        <f t="shared" si="323"/>
        <v>11118</v>
      </c>
      <c r="PN49" s="97">
        <f t="shared" si="286"/>
        <v>6.63</v>
      </c>
      <c r="PO49" s="97">
        <f t="shared" si="287"/>
        <v>1326</v>
      </c>
      <c r="PP49" s="97">
        <f t="shared" si="288"/>
        <v>6.63</v>
      </c>
      <c r="PQ49" s="97">
        <f t="shared" si="289"/>
        <v>1326</v>
      </c>
      <c r="PR49" s="97">
        <f t="shared" si="290"/>
        <v>3.06</v>
      </c>
      <c r="PS49" s="97">
        <f t="shared" si="291"/>
        <v>612</v>
      </c>
      <c r="PT49" s="97">
        <f t="shared" si="292"/>
        <v>0</v>
      </c>
      <c r="PU49" s="97"/>
      <c r="PV49" s="97">
        <f t="shared" si="294"/>
        <v>0</v>
      </c>
      <c r="PW49" s="97"/>
      <c r="PX49" s="97">
        <f t="shared" si="296"/>
        <v>0</v>
      </c>
      <c r="PY49" s="97"/>
      <c r="PZ49" s="97">
        <f t="shared" si="298"/>
        <v>16.32</v>
      </c>
      <c r="QA49" s="97">
        <f t="shared" si="299"/>
        <v>3264</v>
      </c>
      <c r="QB49" s="9">
        <f t="shared" si="300"/>
        <v>0</v>
      </c>
      <c r="QC49" s="9">
        <f t="shared" si="301"/>
        <v>0</v>
      </c>
      <c r="QD49" s="9">
        <f t="shared" si="302"/>
        <v>16.32</v>
      </c>
      <c r="QE49" s="9">
        <f t="shared" si="324"/>
        <v>3264</v>
      </c>
      <c r="QF49" s="97">
        <f t="shared" si="303"/>
        <v>36.21</v>
      </c>
      <c r="QG49" s="97">
        <f t="shared" si="304"/>
        <v>7242</v>
      </c>
      <c r="QH49" s="97">
        <f t="shared" si="305"/>
        <v>0</v>
      </c>
      <c r="QI49" s="97">
        <f t="shared" si="306"/>
        <v>0</v>
      </c>
      <c r="QJ49" s="97">
        <f t="shared" si="307"/>
        <v>36.21</v>
      </c>
      <c r="QK49" s="97">
        <f t="shared" si="308"/>
        <v>7242</v>
      </c>
      <c r="QL49" s="127"/>
      <c r="QM49" s="127"/>
    </row>
    <row r="50" spans="1:456" s="115" customFormat="1" ht="32.25" customHeight="1" x14ac:dyDescent="0.25">
      <c r="A50" s="112"/>
      <c r="B50" s="102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2"/>
      <c r="EJ50" s="113"/>
      <c r="EK50" s="113"/>
      <c r="EL50" s="113"/>
      <c r="EM50" s="113">
        <f>SUM(EM7:EM49)</f>
        <v>219841.59960000002</v>
      </c>
      <c r="EN50" s="113"/>
      <c r="EO50" s="113">
        <f>SUM(EO7:EO49)</f>
        <v>293122.13279999996</v>
      </c>
      <c r="EP50" s="113"/>
      <c r="EQ50" s="113">
        <f>SUM(EQ7:EQ49)</f>
        <v>122134.22199999999</v>
      </c>
      <c r="ER50" s="113"/>
      <c r="ES50" s="113">
        <f>SUM(ES7:ES49)</f>
        <v>507119.32620000007</v>
      </c>
      <c r="ET50" s="113"/>
      <c r="EU50" s="113">
        <f>SUM(EU7:EU49)</f>
        <v>676159.10159999994</v>
      </c>
      <c r="EV50" s="113"/>
      <c r="EW50" s="113">
        <f>SUM(EW7:EW49)</f>
        <v>281732.95900000009</v>
      </c>
      <c r="EX50" s="113"/>
      <c r="EY50" s="129">
        <f>SUM(EY7:EY49)</f>
        <v>635097.95440000005</v>
      </c>
      <c r="EZ50" s="129"/>
      <c r="FA50" s="129">
        <f>SUM(FA7:FA49)</f>
        <v>1465011.3868</v>
      </c>
      <c r="FB50" s="129"/>
      <c r="FC50" s="129">
        <f>SUM(FC7:FC49)</f>
        <v>2310074.1924000001</v>
      </c>
      <c r="FD50" s="113"/>
      <c r="FE50" s="113">
        <f>SUM(FE7:FE49)</f>
        <v>24426.844399999994</v>
      </c>
      <c r="FF50" s="113"/>
      <c r="FG50" s="113">
        <f t="shared" ref="FG50:FS50" si="340">SUM(FG7:FG49)</f>
        <v>36640.266599999995</v>
      </c>
      <c r="FH50" s="113"/>
      <c r="FI50" s="113">
        <f t="shared" si="340"/>
        <v>48853.688799999989</v>
      </c>
      <c r="FJ50" s="113"/>
      <c r="FK50" s="113">
        <f t="shared" si="340"/>
        <v>56346.591799999987</v>
      </c>
      <c r="FL50" s="113"/>
      <c r="FM50" s="113">
        <f t="shared" si="340"/>
        <v>84519.887699999992</v>
      </c>
      <c r="FN50" s="113"/>
      <c r="FO50" s="113">
        <f t="shared" si="340"/>
        <v>112693.18359999997</v>
      </c>
      <c r="FP50" s="113"/>
      <c r="FQ50" s="113">
        <f t="shared" si="340"/>
        <v>91600.666499999992</v>
      </c>
      <c r="FR50" s="113"/>
      <c r="FS50" s="113">
        <f t="shared" si="340"/>
        <v>211299.71925000002</v>
      </c>
      <c r="FT50" s="113"/>
      <c r="FU50" s="129">
        <f t="shared" ref="FU50" si="341">SUM(FU7:FU49)</f>
        <v>333183.77775000001</v>
      </c>
      <c r="FV50" s="113"/>
      <c r="FW50" s="113">
        <f>SUM(FW7:FW49)</f>
        <v>97707.377599999978</v>
      </c>
      <c r="FX50" s="113"/>
      <c r="FY50" s="113">
        <f t="shared" ref="FY50:GM50" si="342">SUM(FY7:FY49)</f>
        <v>97707.377599999978</v>
      </c>
      <c r="FZ50" s="113"/>
      <c r="GA50" s="113">
        <f t="shared" si="342"/>
        <v>48853.688799999989</v>
      </c>
      <c r="GB50" s="113"/>
      <c r="GC50" s="113">
        <f t="shared" si="342"/>
        <v>225386.36719999995</v>
      </c>
      <c r="GD50" s="113"/>
      <c r="GE50" s="113">
        <f t="shared" si="342"/>
        <v>225386.36719999995</v>
      </c>
      <c r="GF50" s="113"/>
      <c r="GG50" s="113">
        <f t="shared" si="342"/>
        <v>112693.18359999997</v>
      </c>
      <c r="GH50" s="113"/>
      <c r="GI50" s="129">
        <f t="shared" si="342"/>
        <v>244268.44399999999</v>
      </c>
      <c r="GJ50" s="129"/>
      <c r="GK50" s="129">
        <f t="shared" si="342"/>
        <v>563465.91800000018</v>
      </c>
      <c r="GL50" s="113"/>
      <c r="GM50" s="113">
        <f t="shared" si="342"/>
        <v>888490.07400000002</v>
      </c>
      <c r="GN50" s="113"/>
      <c r="GO50" s="113">
        <f>SUM(GO7:GO49)</f>
        <v>79387.244300000006</v>
      </c>
      <c r="GP50" s="113"/>
      <c r="GQ50" s="113">
        <f t="shared" ref="GQ50:HE50" si="343">SUM(GQ7:GQ49)</f>
        <v>97707.377599999978</v>
      </c>
      <c r="GR50" s="113"/>
      <c r="GS50" s="113">
        <f t="shared" si="343"/>
        <v>42746.977700000003</v>
      </c>
      <c r="GT50" s="113"/>
      <c r="GU50" s="113">
        <f t="shared" si="343"/>
        <v>183126.42335</v>
      </c>
      <c r="GV50" s="113"/>
      <c r="GW50" s="113">
        <f t="shared" si="343"/>
        <v>225386.36719999995</v>
      </c>
      <c r="GX50" s="113"/>
      <c r="GY50" s="113">
        <f t="shared" si="343"/>
        <v>98606.535650000005</v>
      </c>
      <c r="GZ50" s="113"/>
      <c r="HA50" s="129">
        <f t="shared" si="343"/>
        <v>213734.88849999994</v>
      </c>
      <c r="HB50" s="113"/>
      <c r="HC50" s="129">
        <f t="shared" si="343"/>
        <v>493032.67824999994</v>
      </c>
      <c r="HD50" s="113"/>
      <c r="HE50" s="113">
        <f t="shared" si="343"/>
        <v>777428.8147499999</v>
      </c>
      <c r="HF50" s="113"/>
      <c r="HG50" s="113">
        <f>SUM(HG7:HG49)</f>
        <v>329762.39939999999</v>
      </c>
      <c r="HH50" s="113"/>
      <c r="HI50" s="113">
        <f t="shared" ref="HI50:HS50" si="344">SUM(HI7:HI49)</f>
        <v>195414.75519999996</v>
      </c>
      <c r="HJ50" s="113"/>
      <c r="HK50" s="113">
        <f t="shared" si="344"/>
        <v>140454.35529999997</v>
      </c>
      <c r="HL50" s="113"/>
      <c r="HM50" s="113">
        <f t="shared" si="344"/>
        <v>760678.98930000002</v>
      </c>
      <c r="HN50" s="113"/>
      <c r="HO50" s="113">
        <f t="shared" si="344"/>
        <v>450772.7343999999</v>
      </c>
      <c r="HP50" s="9">
        <f t="shared" si="326"/>
        <v>0</v>
      </c>
      <c r="HQ50" s="113">
        <f t="shared" si="344"/>
        <v>323992.90285000001</v>
      </c>
      <c r="HR50" s="113"/>
      <c r="HS50" s="129">
        <f t="shared" si="344"/>
        <v>659524.79879999999</v>
      </c>
      <c r="HT50" s="113"/>
      <c r="HU50" s="129">
        <f t="shared" ref="HU50" si="345">SUM(HU7:HU49)</f>
        <v>1521357.9786</v>
      </c>
      <c r="HV50" s="113"/>
      <c r="HW50" s="113">
        <f t="shared" ref="HW50" si="346">SUM(HW7:HW49)</f>
        <v>2398923.1998000005</v>
      </c>
      <c r="HX50" s="9"/>
      <c r="HY50" s="113">
        <f>SUM(HY7:HY49)</f>
        <v>67173.82209999999</v>
      </c>
      <c r="HZ50" s="113"/>
      <c r="IA50" s="113">
        <f t="shared" ref="IA50:IO50" si="347">SUM(IA7:IA49)</f>
        <v>54960.399900000004</v>
      </c>
      <c r="IB50" s="113"/>
      <c r="IC50" s="113">
        <f t="shared" si="347"/>
        <v>48853.688799999989</v>
      </c>
      <c r="ID50" s="113"/>
      <c r="IE50" s="113">
        <f t="shared" si="347"/>
        <v>154953.12745</v>
      </c>
      <c r="IF50" s="113"/>
      <c r="IG50" s="113">
        <f t="shared" si="347"/>
        <v>126779.83155000002</v>
      </c>
      <c r="IH50" s="113"/>
      <c r="II50" s="113">
        <f t="shared" si="347"/>
        <v>112693.18359999997</v>
      </c>
      <c r="IJ50" s="113"/>
      <c r="IK50" s="113">
        <f t="shared" si="347"/>
        <v>164881.1997</v>
      </c>
      <c r="IL50" s="113"/>
      <c r="IM50" s="113">
        <f t="shared" si="347"/>
        <v>380339.49465000001</v>
      </c>
      <c r="IN50" s="113"/>
      <c r="IO50" s="129">
        <f t="shared" si="347"/>
        <v>599730.79995000013</v>
      </c>
      <c r="IP50" s="113"/>
      <c r="IQ50" s="113">
        <f>SUM(IQ7:IQ49)</f>
        <v>164881.1997</v>
      </c>
      <c r="IR50" s="113"/>
      <c r="IS50" s="113">
        <f t="shared" ref="IS50:JG50" si="348">SUM(IS7:IS49)</f>
        <v>134347.64419999998</v>
      </c>
      <c r="IT50" s="113"/>
      <c r="IU50" s="113">
        <f t="shared" si="348"/>
        <v>91600.666499999992</v>
      </c>
      <c r="IV50" s="113"/>
      <c r="IW50" s="113">
        <f t="shared" si="348"/>
        <v>380339.49465000001</v>
      </c>
      <c r="IX50" s="113"/>
      <c r="IY50" s="113">
        <f t="shared" si="348"/>
        <v>309906.2549</v>
      </c>
      <c r="IZ50" s="113"/>
      <c r="JA50" s="113">
        <f t="shared" si="348"/>
        <v>211299.71925000002</v>
      </c>
      <c r="JB50" s="113"/>
      <c r="JC50" s="113">
        <f t="shared" si="348"/>
        <v>384722.79929999996</v>
      </c>
      <c r="JD50" s="113"/>
      <c r="JE50" s="132">
        <f t="shared" si="348"/>
        <v>887458.82084999979</v>
      </c>
      <c r="JF50" s="113"/>
      <c r="JG50" s="129">
        <f t="shared" si="348"/>
        <v>1399371.8665499997</v>
      </c>
      <c r="JH50" s="113"/>
      <c r="JI50" s="113">
        <f>SUM(JI7:JI49)</f>
        <v>152667.7775</v>
      </c>
      <c r="JJ50" s="113"/>
      <c r="JK50" s="113">
        <f t="shared" ref="JK50:JY50" si="349">SUM(JK7:JK49)</f>
        <v>146561.06639999998</v>
      </c>
      <c r="JL50" s="113"/>
      <c r="JM50" s="113">
        <f t="shared" si="349"/>
        <v>48853.688799999989</v>
      </c>
      <c r="JN50" s="113"/>
      <c r="JO50" s="113">
        <f t="shared" si="349"/>
        <v>150117.7775</v>
      </c>
      <c r="JP50" s="113"/>
      <c r="JQ50" s="113">
        <f t="shared" si="349"/>
        <v>338079.55079999997</v>
      </c>
      <c r="JR50" s="113"/>
      <c r="JS50" s="113">
        <f t="shared" si="349"/>
        <v>112693.18359999997</v>
      </c>
      <c r="JT50" s="113"/>
      <c r="JU50" s="133">
        <f t="shared" si="349"/>
        <v>341975.82160000002</v>
      </c>
      <c r="JV50" s="113"/>
      <c r="JW50" s="133">
        <f t="shared" si="349"/>
        <v>788852.28520000004</v>
      </c>
      <c r="JX50" s="113"/>
      <c r="JY50" s="113">
        <f t="shared" si="349"/>
        <v>1243886.1036</v>
      </c>
      <c r="JZ50" s="113"/>
      <c r="KA50" s="113">
        <f>SUM(KA7:KA49)</f>
        <v>79387.244300000006</v>
      </c>
      <c r="KB50" s="113"/>
      <c r="KC50" s="113">
        <f t="shared" ref="KC50:KQ50" si="350">SUM(KC7:KC49)</f>
        <v>48853.688799999989</v>
      </c>
      <c r="KD50" s="113"/>
      <c r="KE50" s="113">
        <f t="shared" si="350"/>
        <v>30533.555499999999</v>
      </c>
      <c r="KF50" s="113"/>
      <c r="KG50" s="113">
        <f t="shared" si="350"/>
        <v>183126.42335</v>
      </c>
      <c r="KH50" s="113"/>
      <c r="KI50" s="113">
        <f t="shared" si="350"/>
        <v>112693.18359999997</v>
      </c>
      <c r="KJ50" s="113"/>
      <c r="KK50" s="113">
        <f t="shared" si="350"/>
        <v>70433.239750000022</v>
      </c>
      <c r="KL50" s="113"/>
      <c r="KM50" s="113">
        <f t="shared" si="350"/>
        <v>158774.48860000001</v>
      </c>
      <c r="KN50" s="113"/>
      <c r="KO50" s="113">
        <f t="shared" si="350"/>
        <v>366252.84669999999</v>
      </c>
      <c r="KP50" s="113"/>
      <c r="KQ50" s="133">
        <f t="shared" si="350"/>
        <v>577518.54810000001</v>
      </c>
      <c r="KR50" s="113"/>
      <c r="KS50" s="113">
        <f>SUM(KS7:KS49)</f>
        <v>61067.110999999997</v>
      </c>
      <c r="KT50" s="113"/>
      <c r="KU50" s="113">
        <f t="shared" ref="KU50:LG50" si="351">SUM(KU7:KU49)</f>
        <v>84065.955400000006</v>
      </c>
      <c r="KV50" s="113"/>
      <c r="KW50" s="113">
        <f t="shared" si="351"/>
        <v>36640.266599999995</v>
      </c>
      <c r="KX50" s="113"/>
      <c r="KY50" s="113">
        <f t="shared" si="351"/>
        <v>140866.47950000004</v>
      </c>
      <c r="KZ50" s="113"/>
      <c r="LA50" s="113">
        <f t="shared" si="351"/>
        <v>197213.07130000001</v>
      </c>
      <c r="LB50" s="113"/>
      <c r="LC50" s="113">
        <f t="shared" si="351"/>
        <v>84519.887699999992</v>
      </c>
      <c r="LD50" s="113"/>
      <c r="LE50" s="133">
        <f t="shared" si="351"/>
        <v>177094.62189999997</v>
      </c>
      <c r="LF50" s="113"/>
      <c r="LG50" s="133">
        <f t="shared" si="351"/>
        <v>408512.79054999992</v>
      </c>
      <c r="LH50" s="113"/>
      <c r="LI50" s="9">
        <f t="shared" si="319"/>
        <v>585607.41244999995</v>
      </c>
      <c r="LJ50" s="113"/>
      <c r="LK50" s="113">
        <f>SUM(LK7:LK49)</f>
        <v>170987.91080000001</v>
      </c>
      <c r="LL50" s="113"/>
      <c r="LM50" s="113">
        <f t="shared" ref="LM50:MA50" si="352">SUM(LM7:LM49)</f>
        <v>256481.86619999999</v>
      </c>
      <c r="LN50" s="113"/>
      <c r="LO50" s="113">
        <f t="shared" si="352"/>
        <v>24426.844399999994</v>
      </c>
      <c r="LP50" s="113"/>
      <c r="LQ50" s="113">
        <f t="shared" si="352"/>
        <v>394426.14260000002</v>
      </c>
      <c r="LR50" s="113"/>
      <c r="LS50" s="113">
        <f t="shared" si="352"/>
        <v>591639.21389999997</v>
      </c>
      <c r="LT50" s="113"/>
      <c r="LU50" s="113">
        <f t="shared" si="352"/>
        <v>56346.591799999987</v>
      </c>
      <c r="LV50" s="113"/>
      <c r="LW50" s="113">
        <f t="shared" si="352"/>
        <v>451896.62139999989</v>
      </c>
      <c r="LX50" s="113"/>
      <c r="LY50" s="113">
        <f t="shared" si="352"/>
        <v>1042411.9482999999</v>
      </c>
      <c r="LZ50" s="113"/>
      <c r="MA50" s="133">
        <f t="shared" si="352"/>
        <v>1643706.6368999998</v>
      </c>
      <c r="MB50" s="113"/>
      <c r="MC50" s="113">
        <f>SUM(MC7:MC49)</f>
        <v>366402.66599999997</v>
      </c>
      <c r="MD50" s="113"/>
      <c r="ME50" s="113">
        <f t="shared" ref="ME50:MQ50" si="353">SUM(ME7:ME49)</f>
        <v>445789.91029999993</v>
      </c>
      <c r="MF50" s="113"/>
      <c r="MG50" s="113">
        <f t="shared" si="353"/>
        <v>146561.06639999998</v>
      </c>
      <c r="MH50" s="113"/>
      <c r="MI50" s="113">
        <f t="shared" si="353"/>
        <v>845198.87700000009</v>
      </c>
      <c r="MJ50" s="113"/>
      <c r="MK50" s="113">
        <f t="shared" si="353"/>
        <v>1028325.3003500002</v>
      </c>
      <c r="ML50" s="113"/>
      <c r="MM50" s="113">
        <f t="shared" si="353"/>
        <v>338079.55079999997</v>
      </c>
      <c r="MN50" s="113"/>
      <c r="MO50" s="133">
        <f t="shared" si="353"/>
        <v>952646.93159999989</v>
      </c>
      <c r="MP50" s="113"/>
      <c r="MQ50" s="133">
        <f t="shared" si="353"/>
        <v>2197517.0802000002</v>
      </c>
      <c r="MR50" s="113"/>
      <c r="MS50" s="9">
        <f t="shared" si="320"/>
        <v>3150164.0118</v>
      </c>
      <c r="MT50" s="113"/>
      <c r="MU50" s="113">
        <f>SUM(MU7:MU49)</f>
        <v>262588.5773</v>
      </c>
      <c r="MV50" s="113"/>
      <c r="MW50" s="113">
        <f t="shared" ref="MW50:NK50" si="354">SUM(MW7:MW49)</f>
        <v>244268.44399999999</v>
      </c>
      <c r="MX50" s="113"/>
      <c r="MY50" s="113">
        <f t="shared" si="354"/>
        <v>91600.666499999992</v>
      </c>
      <c r="MZ50" s="113"/>
      <c r="NA50" s="113">
        <f t="shared" si="354"/>
        <v>605725.86184999999</v>
      </c>
      <c r="NB50" s="113"/>
      <c r="NC50" s="113">
        <f t="shared" si="354"/>
        <v>563465.91800000018</v>
      </c>
      <c r="ND50" s="113"/>
      <c r="NE50" s="113">
        <f t="shared" si="354"/>
        <v>211299.71925000002</v>
      </c>
      <c r="NF50" s="113"/>
      <c r="NG50" s="133">
        <f t="shared" si="354"/>
        <v>586244.26559999993</v>
      </c>
      <c r="NH50" s="113"/>
      <c r="NI50" s="133">
        <f t="shared" si="354"/>
        <v>1352318.2031999999</v>
      </c>
      <c r="NJ50" s="113"/>
      <c r="NK50" s="113">
        <f t="shared" si="354"/>
        <v>2132376.1776000001</v>
      </c>
      <c r="NL50" s="113"/>
      <c r="NM50" s="113">
        <f>SUM(NM7:NM49)</f>
        <v>268695.28839999996</v>
      </c>
      <c r="NN50" s="113"/>
      <c r="NO50" s="113">
        <f t="shared" ref="NO50:OA50" si="355">SUM(NO7:NO49)</f>
        <v>293122.13279999996</v>
      </c>
      <c r="NP50" s="113"/>
      <c r="NQ50" s="113">
        <f t="shared" si="355"/>
        <v>134347.64419999998</v>
      </c>
      <c r="NR50" s="113"/>
      <c r="NS50" s="113">
        <f t="shared" si="355"/>
        <v>619812.5098</v>
      </c>
      <c r="NT50" s="113"/>
      <c r="NU50" s="113">
        <f t="shared" si="355"/>
        <v>676159.10159999994</v>
      </c>
      <c r="NV50" s="113"/>
      <c r="NW50" s="113">
        <f t="shared" si="355"/>
        <v>309906.2549</v>
      </c>
      <c r="NX50" s="113"/>
      <c r="NY50" s="133">
        <f t="shared" si="355"/>
        <v>683951.64320000005</v>
      </c>
      <c r="NZ50" s="113"/>
      <c r="OA50" s="133">
        <f t="shared" si="355"/>
        <v>1577704.5704000001</v>
      </c>
      <c r="OB50" s="113"/>
      <c r="OC50" s="9">
        <f t="shared" si="321"/>
        <v>2261656.2136000004</v>
      </c>
      <c r="OD50" s="113"/>
      <c r="OE50" s="113">
        <f>SUM(OE7:OE49)</f>
        <v>85493.955400000006</v>
      </c>
      <c r="OF50" s="113"/>
      <c r="OG50" s="113">
        <f t="shared" ref="OG50:OU50" si="356">SUM(OG7:OG49)</f>
        <v>73280.533199999991</v>
      </c>
      <c r="OH50" s="113"/>
      <c r="OI50" s="113">
        <f t="shared" si="356"/>
        <v>36640.266599999995</v>
      </c>
      <c r="OJ50" s="113"/>
      <c r="OK50" s="113">
        <f t="shared" si="356"/>
        <v>197213.07130000001</v>
      </c>
      <c r="OL50" s="113"/>
      <c r="OM50" s="113">
        <f t="shared" si="356"/>
        <v>169039.77539999998</v>
      </c>
      <c r="ON50" s="113"/>
      <c r="OO50" s="113">
        <f t="shared" si="356"/>
        <v>84519.887699999992</v>
      </c>
      <c r="OP50" s="113"/>
      <c r="OQ50" s="133">
        <f t="shared" si="356"/>
        <v>195414.75519999996</v>
      </c>
      <c r="OR50" s="113"/>
      <c r="OS50" s="133">
        <f t="shared" si="356"/>
        <v>450772.7343999999</v>
      </c>
      <c r="OT50" s="113"/>
      <c r="OU50" s="113">
        <f t="shared" si="356"/>
        <v>646187.48959999997</v>
      </c>
      <c r="OV50" s="113"/>
      <c r="OW50" s="113">
        <f>SUM(OW7:OW49)</f>
        <v>280908.71059999993</v>
      </c>
      <c r="OX50" s="113"/>
      <c r="OY50" s="113">
        <f t="shared" ref="OY50:PK50" si="357">SUM(OY7:OY49)</f>
        <v>170987.91080000001</v>
      </c>
      <c r="OZ50" s="113"/>
      <c r="PA50" s="113">
        <f t="shared" si="357"/>
        <v>219841.59960000002</v>
      </c>
      <c r="PB50" s="113"/>
      <c r="PC50" s="113">
        <f t="shared" si="357"/>
        <v>647985.80570000003</v>
      </c>
      <c r="PD50" s="113"/>
      <c r="PE50" s="113">
        <f t="shared" si="357"/>
        <v>394426.14260000002</v>
      </c>
      <c r="PF50" s="113"/>
      <c r="PG50" s="113">
        <f t="shared" si="357"/>
        <v>507119.32620000007</v>
      </c>
      <c r="PH50" s="113"/>
      <c r="PI50" s="133">
        <f t="shared" si="357"/>
        <v>665631.50990000006</v>
      </c>
      <c r="PJ50" s="113"/>
      <c r="PK50" s="133">
        <f t="shared" si="357"/>
        <v>1535444.6265499997</v>
      </c>
      <c r="PL50" s="113"/>
      <c r="PM50" s="9">
        <f t="shared" si="323"/>
        <v>2201076.1364499996</v>
      </c>
      <c r="PN50" s="113"/>
      <c r="PO50" s="113">
        <f>SUM(PO7:PO49)</f>
        <v>79387.244300000006</v>
      </c>
      <c r="PP50" s="113"/>
      <c r="PQ50" s="113">
        <f t="shared" ref="PQ50:QC50" si="358">SUM(PQ7:PQ49)</f>
        <v>79387.244300000006</v>
      </c>
      <c r="PR50" s="113"/>
      <c r="PS50" s="113">
        <f t="shared" si="358"/>
        <v>36640.266599999995</v>
      </c>
      <c r="PT50" s="113"/>
      <c r="PU50" s="113">
        <f t="shared" si="358"/>
        <v>183126.42335</v>
      </c>
      <c r="PV50" s="113"/>
      <c r="PW50" s="113">
        <f t="shared" si="358"/>
        <v>183126.42335</v>
      </c>
      <c r="PX50" s="113"/>
      <c r="PY50" s="113">
        <f t="shared" si="358"/>
        <v>84519.887699999992</v>
      </c>
      <c r="PZ50" s="113"/>
      <c r="QA50" s="133">
        <f t="shared" si="358"/>
        <v>195414.75519999996</v>
      </c>
      <c r="QB50" s="113"/>
      <c r="QC50" s="133">
        <f t="shared" si="358"/>
        <v>450772.7343999999</v>
      </c>
      <c r="QD50" s="113"/>
      <c r="QE50" s="9">
        <f t="shared" si="324"/>
        <v>646187.48959999986</v>
      </c>
      <c r="QF50" s="113"/>
      <c r="QG50" s="133">
        <f>SUM(QG7:QG49)</f>
        <v>433576.4880999999</v>
      </c>
      <c r="QH50" s="113"/>
      <c r="QI50" s="133">
        <f t="shared" ref="QI50:QK50" si="359">SUM(QI7:QI49)</f>
        <v>1000152.00445</v>
      </c>
      <c r="QJ50" s="113"/>
      <c r="QK50" s="113">
        <f t="shared" si="359"/>
        <v>1577069.8813499999</v>
      </c>
      <c r="QL50" s="114"/>
      <c r="QM50" s="114"/>
    </row>
    <row r="51" spans="1:456" s="5" customFormat="1" ht="18.75" customHeight="1" x14ac:dyDescent="0.25">
      <c r="A51" s="8" t="s">
        <v>14</v>
      </c>
      <c r="B51" s="3" t="s">
        <v>3</v>
      </c>
      <c r="C51" s="17">
        <v>60.11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v>40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>
        <v>40</v>
      </c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>
        <v>40</v>
      </c>
      <c r="AN51" s="9"/>
      <c r="AO51" s="9"/>
      <c r="AP51" s="9"/>
      <c r="AQ51" s="9"/>
      <c r="AR51" s="9">
        <v>40</v>
      </c>
      <c r="AS51" s="9"/>
      <c r="AT51" s="9"/>
      <c r="AU51" s="9"/>
      <c r="AV51" s="9"/>
      <c r="AW51" s="9"/>
      <c r="AX51" s="9"/>
      <c r="AY51" s="9"/>
      <c r="AZ51" s="9">
        <v>40</v>
      </c>
      <c r="BA51" s="9"/>
      <c r="BB51" s="9"/>
      <c r="BC51" s="9"/>
      <c r="BD51" s="9"/>
      <c r="BE51" s="9"/>
      <c r="BF51" s="9"/>
      <c r="BG51" s="9"/>
      <c r="BH51" s="9"/>
      <c r="BI51" s="9">
        <v>15.3</v>
      </c>
      <c r="BJ51" s="9"/>
      <c r="BK51" s="9"/>
      <c r="BL51" s="9">
        <v>40</v>
      </c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>
        <v>40</v>
      </c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>
        <v>40</v>
      </c>
      <c r="CM51" s="9"/>
      <c r="CN51" s="9"/>
      <c r="CO51" s="9"/>
      <c r="CP51" s="9">
        <v>30</v>
      </c>
      <c r="CQ51" s="9"/>
      <c r="CR51" s="9"/>
      <c r="CS51" s="9"/>
      <c r="CT51" s="9"/>
      <c r="CU51" s="9"/>
      <c r="CV51" s="9"/>
      <c r="CW51" s="9"/>
      <c r="CX51" s="9"/>
      <c r="CY51" s="9">
        <v>40</v>
      </c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>
        <v>40</v>
      </c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>
        <v>40</v>
      </c>
      <c r="DY51" s="9">
        <f t="shared" ref="DY51:DY53" si="360">SUM(D51+E51+F51+G51+H51+O51+P51+Q51+R51+S51+T51+AB51+AC51+AD51+AE51+AF51+AG51+AO51+AP51+AQ51+AR51+AS51+AT51+BA51+BB51+BC51+BD51+BE51+BM51+BN51+BO51+BP51+BQ51+BR51+BZ51+CA51+CB51+CC51+CD51+CE51+CM51+CN51+CO51+CP51+CQ51+CR51+CZ51+DA51+DB51+DC51+DD51+DE51+DL51+DM51+DN51+DO51+DP51+DQ51)/1000</f>
        <v>7.0000000000000007E-2</v>
      </c>
      <c r="DZ51" s="9">
        <f t="shared" si="327"/>
        <v>4.2077</v>
      </c>
      <c r="EA51" s="9">
        <f t="shared" si="311"/>
        <v>1.1900000000000002</v>
      </c>
      <c r="EB51" s="9">
        <f t="shared" si="2"/>
        <v>71.530900000000003</v>
      </c>
      <c r="EC51" s="9">
        <f t="shared" ref="EC51:EC53" si="361">SUM(I51+J51+K51+L51+M51+N51+U51+V51+W51+X51+Y51+Z51+AA51+AH51+AI51+AJ51+AK51+AL51+AM51+AN51+AU51+AV51+AW51+AX51+AY51+AZ51+BF51+BG51+BH51+BI51+BJ51+BK51+BL51+BS51+BT51+BU51+BV51+BW51+BX51+BY51+CF51+CG51+CH51+CI51+CJ51+CK51+CL51+CS51+CT51+CU51+CV51+CW51+CX51+CY51+DF51+DG51+DH51+DI51+DJ51+DK51+DR51+DS51+DT51+DU51+DV51+DW51+DX51)/1000</f>
        <v>0.4153</v>
      </c>
      <c r="ED51" s="9">
        <f t="shared" si="4"/>
        <v>24.963683</v>
      </c>
      <c r="EE51" s="9">
        <f t="shared" si="312"/>
        <v>7.0601000000000003</v>
      </c>
      <c r="EF51" s="9">
        <f t="shared" si="5"/>
        <v>424.382611</v>
      </c>
      <c r="EG51" s="9">
        <f t="shared" ref="EG51:EG53" si="362">SUM(D51:DX51)/1000</f>
        <v>0.48530000000000001</v>
      </c>
      <c r="EH51" s="9">
        <f t="shared" si="328"/>
        <v>29.171382999999999</v>
      </c>
      <c r="EI51" s="8" t="s">
        <v>14</v>
      </c>
      <c r="EJ51" s="9">
        <f>EG51*17</f>
        <v>8.2500999999999998</v>
      </c>
      <c r="EK51" s="9">
        <f t="shared" si="7"/>
        <v>495.91351099999997</v>
      </c>
      <c r="EL51" s="9">
        <f t="shared" si="315"/>
        <v>42.84</v>
      </c>
      <c r="EM51" s="9">
        <f t="shared" si="316"/>
        <v>2575.1124</v>
      </c>
      <c r="EN51" s="9">
        <f t="shared" si="317"/>
        <v>57.120000000000005</v>
      </c>
      <c r="EO51" s="9">
        <f t="shared" si="8"/>
        <v>3433.4832000000001</v>
      </c>
      <c r="EP51" s="9">
        <f t="shared" si="318"/>
        <v>23.800000000000004</v>
      </c>
      <c r="EQ51" s="9">
        <f t="shared" si="9"/>
        <v>1430.6180000000002</v>
      </c>
      <c r="ER51" s="9">
        <f>EE51*36</f>
        <v>254.1636</v>
      </c>
      <c r="ES51" s="9">
        <f>ER51*C51</f>
        <v>15277.773996</v>
      </c>
      <c r="ET51" s="9">
        <f>EE51*48</f>
        <v>338.88480000000004</v>
      </c>
      <c r="EU51" s="9">
        <f>ET51*C51</f>
        <v>20370.365328000004</v>
      </c>
      <c r="EV51" s="9">
        <f>EE51*20</f>
        <v>141.202</v>
      </c>
      <c r="EW51" s="9">
        <f>EV51*C51</f>
        <v>8487.6522199999999</v>
      </c>
      <c r="EX51" s="9">
        <f>EA51*104</f>
        <v>123.76000000000002</v>
      </c>
      <c r="EY51" s="130">
        <f>EX51*C51</f>
        <v>7439.213600000001</v>
      </c>
      <c r="EZ51" s="130">
        <f>EE51*104</f>
        <v>734.25040000000001</v>
      </c>
      <c r="FA51" s="130">
        <f>EZ51*C51</f>
        <v>44135.791544</v>
      </c>
      <c r="FB51" s="130">
        <f>EJ51*104</f>
        <v>858.0104</v>
      </c>
      <c r="FC51" s="130">
        <f>FB51*C51</f>
        <v>51575.005144000002</v>
      </c>
      <c r="FD51" s="9">
        <f>EA51*4</f>
        <v>4.7600000000000007</v>
      </c>
      <c r="FE51" s="9">
        <f>FD51*C51</f>
        <v>286.12360000000001</v>
      </c>
      <c r="FF51" s="9">
        <f>EA51*6</f>
        <v>7.1400000000000006</v>
      </c>
      <c r="FG51" s="9">
        <f>FF51*C51</f>
        <v>429.18540000000002</v>
      </c>
      <c r="FH51" s="9">
        <f>EA51*8</f>
        <v>9.5200000000000014</v>
      </c>
      <c r="FI51" s="9">
        <f>FH51*C51</f>
        <v>572.24720000000002</v>
      </c>
      <c r="FJ51" s="9">
        <f>EE51*4</f>
        <v>28.240400000000001</v>
      </c>
      <c r="FK51" s="9">
        <f>FJ51*C51</f>
        <v>1697.530444</v>
      </c>
      <c r="FL51" s="9">
        <f>EE51*6</f>
        <v>42.360600000000005</v>
      </c>
      <c r="FM51" s="9">
        <f>FL51*C51</f>
        <v>2546.2956660000004</v>
      </c>
      <c r="FN51" s="9">
        <f>EE51*8</f>
        <v>56.480800000000002</v>
      </c>
      <c r="FO51" s="9">
        <f>FN51*C51</f>
        <v>3395.060888</v>
      </c>
      <c r="FP51" s="9">
        <f>EA51*15</f>
        <v>17.850000000000001</v>
      </c>
      <c r="FQ51" s="9">
        <f>FP51*C51</f>
        <v>1072.9635000000001</v>
      </c>
      <c r="FR51" s="9">
        <f>EE51*15</f>
        <v>105.9015</v>
      </c>
      <c r="FS51" s="9">
        <f>FR51*C51</f>
        <v>6365.739165</v>
      </c>
      <c r="FT51" s="9">
        <f>EJ51*15</f>
        <v>123.75149999999999</v>
      </c>
      <c r="FU51" s="9">
        <f>FT51*C51</f>
        <v>7438.7026649999998</v>
      </c>
      <c r="FV51" s="9">
        <f>EA51*16</f>
        <v>19.040000000000003</v>
      </c>
      <c r="FW51" s="9">
        <f>FV51*C51</f>
        <v>1144.4944</v>
      </c>
      <c r="FX51" s="9">
        <f>EA51*16</f>
        <v>19.040000000000003</v>
      </c>
      <c r="FY51" s="9">
        <f>FX51*C51</f>
        <v>1144.4944</v>
      </c>
      <c r="FZ51" s="9">
        <f>EA51*8</f>
        <v>9.5200000000000014</v>
      </c>
      <c r="GA51" s="9">
        <f>FZ51*C51</f>
        <v>572.24720000000002</v>
      </c>
      <c r="GB51" s="9">
        <f>EE51*16</f>
        <v>112.9616</v>
      </c>
      <c r="GC51" s="9">
        <f>GB51*C51</f>
        <v>6790.121776</v>
      </c>
      <c r="GD51" s="9">
        <f>EE51*16</f>
        <v>112.9616</v>
      </c>
      <c r="GE51" s="9">
        <f>GD51*C51</f>
        <v>6790.121776</v>
      </c>
      <c r="GF51" s="9">
        <f>EE51*8</f>
        <v>56.480800000000002</v>
      </c>
      <c r="GG51" s="9">
        <f>GF51*C51</f>
        <v>3395.060888</v>
      </c>
      <c r="GH51" s="9">
        <f>EA51*40</f>
        <v>47.600000000000009</v>
      </c>
      <c r="GI51" s="9">
        <f>GH51*C51</f>
        <v>2861.2360000000003</v>
      </c>
      <c r="GJ51" s="9">
        <f>EE51*40</f>
        <v>282.404</v>
      </c>
      <c r="GK51" s="9">
        <f>GJ51*C51</f>
        <v>16975.30444</v>
      </c>
      <c r="GL51" s="9">
        <f>EJ51*40</f>
        <v>330.00400000000002</v>
      </c>
      <c r="GM51" s="9">
        <f>GL51*C51</f>
        <v>19836.540440000001</v>
      </c>
      <c r="GN51" s="9">
        <f>EA51*13</f>
        <v>15.470000000000002</v>
      </c>
      <c r="GO51" s="9">
        <f>GN51*C51</f>
        <v>929.90170000000012</v>
      </c>
      <c r="GP51" s="9">
        <f>EA51*16</f>
        <v>19.040000000000003</v>
      </c>
      <c r="GQ51" s="9">
        <f>GP51*C51</f>
        <v>1144.4944</v>
      </c>
      <c r="GR51" s="9">
        <f>EA51*7</f>
        <v>8.3300000000000018</v>
      </c>
      <c r="GS51" s="9">
        <f>GR51*C51</f>
        <v>500.7163000000001</v>
      </c>
      <c r="GT51" s="9">
        <f>EE51*13</f>
        <v>91.781300000000002</v>
      </c>
      <c r="GU51" s="9">
        <f>GT51*C51</f>
        <v>5516.973943</v>
      </c>
      <c r="GV51" s="9">
        <f>EE51*16</f>
        <v>112.9616</v>
      </c>
      <c r="GW51" s="9">
        <f>GV51*C51</f>
        <v>6790.121776</v>
      </c>
      <c r="GX51" s="9">
        <f>EE51*7</f>
        <v>49.420700000000004</v>
      </c>
      <c r="GY51" s="9">
        <f>GX51*C51</f>
        <v>2970.678277</v>
      </c>
      <c r="GZ51" s="9">
        <f>EA51*35</f>
        <v>41.650000000000006</v>
      </c>
      <c r="HA51" s="9">
        <f>GZ51*C51</f>
        <v>2503.5815000000002</v>
      </c>
      <c r="HB51" s="9">
        <f>EE51*35</f>
        <v>247.1035</v>
      </c>
      <c r="HC51" s="9">
        <f>HB51*C51</f>
        <v>14853.391384999999</v>
      </c>
      <c r="HD51" s="9">
        <f>EJ51*35</f>
        <v>288.75349999999997</v>
      </c>
      <c r="HE51" s="9">
        <f>HD51*C51</f>
        <v>17356.972884999999</v>
      </c>
      <c r="HF51" s="9">
        <f>EA51*54</f>
        <v>64.260000000000005</v>
      </c>
      <c r="HG51" s="9">
        <f>HF51*C51</f>
        <v>3862.6686000000004</v>
      </c>
      <c r="HH51" s="9">
        <f>EA51*32</f>
        <v>38.080000000000005</v>
      </c>
      <c r="HI51" s="9">
        <f>HH51*C51</f>
        <v>2288.9888000000001</v>
      </c>
      <c r="HJ51" s="9">
        <f>EA51*23</f>
        <v>27.370000000000005</v>
      </c>
      <c r="HK51" s="9">
        <f>HJ51*C51</f>
        <v>1645.2107000000003</v>
      </c>
      <c r="HL51" s="9">
        <f>EE51*54</f>
        <v>381.24540000000002</v>
      </c>
      <c r="HM51" s="9">
        <f>HL51*C51</f>
        <v>22916.660994000002</v>
      </c>
      <c r="HN51" s="9">
        <f>EE51*32</f>
        <v>225.92320000000001</v>
      </c>
      <c r="HO51" s="9">
        <f>HN51*C51</f>
        <v>13580.243552</v>
      </c>
      <c r="HP51" s="9">
        <f t="shared" si="326"/>
        <v>162.38230000000001</v>
      </c>
      <c r="HQ51" s="9">
        <f>HP51*C51</f>
        <v>9760.8000530000008</v>
      </c>
      <c r="HR51" s="9">
        <f>EA51*108</f>
        <v>128.52000000000001</v>
      </c>
      <c r="HS51" s="9">
        <f>HR51*C51</f>
        <v>7725.3372000000008</v>
      </c>
      <c r="HT51" s="9">
        <f>EE51*108</f>
        <v>762.49080000000004</v>
      </c>
      <c r="HU51" s="9">
        <f>HT51*C51</f>
        <v>45833.321988000003</v>
      </c>
      <c r="HV51" s="9">
        <f>EJ51*108</f>
        <v>891.01080000000002</v>
      </c>
      <c r="HW51" s="9">
        <f>HV51*C51</f>
        <v>53558.659187999998</v>
      </c>
      <c r="HX51" s="9">
        <f t="shared" si="325"/>
        <v>13.090000000000002</v>
      </c>
      <c r="HY51" s="9">
        <f>HX51*C51</f>
        <v>786.83990000000006</v>
      </c>
      <c r="HZ51" s="9">
        <f>EA51*9</f>
        <v>10.71</v>
      </c>
      <c r="IA51" s="9">
        <f>HZ51*C51</f>
        <v>643.77809999999999</v>
      </c>
      <c r="IB51" s="9">
        <f>EA51*8</f>
        <v>9.5200000000000014</v>
      </c>
      <c r="IC51" s="9">
        <f>IB51*C51</f>
        <v>572.24720000000002</v>
      </c>
      <c r="ID51" s="9">
        <f>EE51*11</f>
        <v>77.661100000000005</v>
      </c>
      <c r="IE51" s="9">
        <f>ID51*C51</f>
        <v>4668.208721</v>
      </c>
      <c r="IF51" s="9">
        <f>EE51*9</f>
        <v>63.540900000000001</v>
      </c>
      <c r="IG51" s="9">
        <f>IF51*C51</f>
        <v>3819.443499</v>
      </c>
      <c r="IH51" s="9">
        <f>EE51*8</f>
        <v>56.480800000000002</v>
      </c>
      <c r="II51" s="9">
        <f>IH51*C51</f>
        <v>3395.060888</v>
      </c>
      <c r="IJ51" s="9">
        <f>EA51*27</f>
        <v>32.130000000000003</v>
      </c>
      <c r="IK51" s="9">
        <f>IJ51*C51</f>
        <v>1931.3343000000002</v>
      </c>
      <c r="IL51" s="9">
        <f>EE51*27</f>
        <v>190.62270000000001</v>
      </c>
      <c r="IM51" s="9">
        <f>IL51*C51</f>
        <v>11458.330497000001</v>
      </c>
      <c r="IN51" s="9">
        <f>EJ51*27</f>
        <v>222.7527</v>
      </c>
      <c r="IO51" s="9">
        <f>IN51*C51</f>
        <v>13389.664796999999</v>
      </c>
      <c r="IP51" s="9">
        <f>EA51*27</f>
        <v>32.130000000000003</v>
      </c>
      <c r="IQ51" s="9">
        <f>IP51*C51</f>
        <v>1931.3343000000002</v>
      </c>
      <c r="IR51" s="9">
        <f>EA51*22</f>
        <v>26.180000000000003</v>
      </c>
      <c r="IS51" s="9">
        <f>IR51*C51</f>
        <v>1573.6798000000001</v>
      </c>
      <c r="IT51" s="9">
        <f>EA51*15</f>
        <v>17.850000000000001</v>
      </c>
      <c r="IU51" s="9">
        <f>IT51*C51</f>
        <v>1072.9635000000001</v>
      </c>
      <c r="IV51" s="9">
        <f>EE51*27</f>
        <v>190.62270000000001</v>
      </c>
      <c r="IW51" s="9">
        <f>IV51*C51</f>
        <v>11458.330497000001</v>
      </c>
      <c r="IX51" s="9">
        <f>EE51*22</f>
        <v>155.32220000000001</v>
      </c>
      <c r="IY51" s="9">
        <f>IX51*C51</f>
        <v>9336.4174419999999</v>
      </c>
      <c r="IZ51" s="9">
        <f>EE51*15</f>
        <v>105.9015</v>
      </c>
      <c r="JA51" s="9">
        <f>IZ51*C51</f>
        <v>6365.739165</v>
      </c>
      <c r="JB51" s="9">
        <f>EA51*63</f>
        <v>74.970000000000013</v>
      </c>
      <c r="JC51" s="9">
        <f>JB51*C51</f>
        <v>4506.4467000000004</v>
      </c>
      <c r="JD51" s="9">
        <f>EE51*63</f>
        <v>444.78630000000004</v>
      </c>
      <c r="JE51" s="9">
        <f>JD51*C51</f>
        <v>26736.104493000003</v>
      </c>
      <c r="JF51" s="9">
        <f>EJ51*63</f>
        <v>519.75630000000001</v>
      </c>
      <c r="JG51" s="9">
        <f>JF51*C51</f>
        <v>31242.551192999999</v>
      </c>
      <c r="JH51" s="9">
        <f>EA51*25</f>
        <v>29.750000000000004</v>
      </c>
      <c r="JI51" s="9">
        <f>JH51*C51</f>
        <v>1788.2725000000003</v>
      </c>
      <c r="JJ51" s="9">
        <f>EA51*24</f>
        <v>28.560000000000002</v>
      </c>
      <c r="JK51" s="9">
        <f>JJ51*C51</f>
        <v>1716.7416000000001</v>
      </c>
      <c r="JL51" s="9">
        <f>EA51*8</f>
        <v>9.5200000000000014</v>
      </c>
      <c r="JM51" s="9">
        <f>JL51*C51</f>
        <v>572.24720000000002</v>
      </c>
      <c r="JN51" s="9">
        <f>EA51*25</f>
        <v>29.750000000000004</v>
      </c>
      <c r="JO51" s="9">
        <f>JN51*C51</f>
        <v>1788.2725000000003</v>
      </c>
      <c r="JP51" s="9">
        <f>EE51*24</f>
        <v>169.44240000000002</v>
      </c>
      <c r="JQ51" s="9">
        <f>JP51*C51</f>
        <v>10185.182664000002</v>
      </c>
      <c r="JR51" s="9">
        <f>EE51*8</f>
        <v>56.480800000000002</v>
      </c>
      <c r="JS51" s="9">
        <f>JR51*C51</f>
        <v>3395.060888</v>
      </c>
      <c r="JT51" s="9">
        <f>EA51*56</f>
        <v>66.640000000000015</v>
      </c>
      <c r="JU51" s="9">
        <f>JT51*C51</f>
        <v>4005.7304000000008</v>
      </c>
      <c r="JV51" s="9">
        <f>EE51*56</f>
        <v>395.36560000000003</v>
      </c>
      <c r="JW51" s="9">
        <f>JV51*C51</f>
        <v>23765.426216</v>
      </c>
      <c r="JX51" s="9">
        <f>EJ51*56</f>
        <v>462.00559999999996</v>
      </c>
      <c r="JY51" s="9">
        <f>JX51*C51</f>
        <v>27771.156615999997</v>
      </c>
      <c r="JZ51" s="9">
        <f>EA51*13</f>
        <v>15.470000000000002</v>
      </c>
      <c r="KA51" s="9">
        <f>JZ51*C51</f>
        <v>929.90170000000012</v>
      </c>
      <c r="KB51" s="9">
        <f>EA51*8</f>
        <v>9.5200000000000014</v>
      </c>
      <c r="KC51" s="9">
        <f>KB51*C51</f>
        <v>572.24720000000002</v>
      </c>
      <c r="KD51" s="9">
        <f>EA51*5</f>
        <v>5.9500000000000011</v>
      </c>
      <c r="KE51" s="9">
        <f>KD51*C51</f>
        <v>357.65450000000004</v>
      </c>
      <c r="KF51" s="9">
        <f>EE51*13</f>
        <v>91.781300000000002</v>
      </c>
      <c r="KG51" s="9">
        <f>KF51*C51</f>
        <v>5516.973943</v>
      </c>
      <c r="KH51" s="9">
        <f>EE51*8</f>
        <v>56.480800000000002</v>
      </c>
      <c r="KI51" s="9">
        <f>KH51*C51</f>
        <v>3395.060888</v>
      </c>
      <c r="KJ51" s="9">
        <f>EE51*5</f>
        <v>35.3005</v>
      </c>
      <c r="KK51" s="9">
        <f>KJ51*C51</f>
        <v>2121.913055</v>
      </c>
      <c r="KL51" s="9">
        <f>EA51*26</f>
        <v>30.940000000000005</v>
      </c>
      <c r="KM51" s="9">
        <f>KL51*C51</f>
        <v>1859.8034000000002</v>
      </c>
      <c r="KN51" s="9">
        <f>EE51*26</f>
        <v>183.5626</v>
      </c>
      <c r="KO51" s="9">
        <f>KN51*C51</f>
        <v>11033.947886</v>
      </c>
      <c r="KP51" s="9">
        <f>EJ51*26</f>
        <v>214.5026</v>
      </c>
      <c r="KQ51" s="9">
        <f>KP51*C51</f>
        <v>12893.751286000001</v>
      </c>
      <c r="KR51" s="9">
        <f>EA51*10</f>
        <v>11.900000000000002</v>
      </c>
      <c r="KS51" s="9">
        <f>KR51*C51</f>
        <v>715.30900000000008</v>
      </c>
      <c r="KT51" s="9">
        <f>EA51*14</f>
        <v>16.660000000000004</v>
      </c>
      <c r="KU51" s="9">
        <f>KT51*C51</f>
        <v>1001.4326000000002</v>
      </c>
      <c r="KV51" s="9">
        <f>EA51*6</f>
        <v>7.1400000000000006</v>
      </c>
      <c r="KW51" s="9">
        <f>KV51*C51</f>
        <v>429.18540000000002</v>
      </c>
      <c r="KX51" s="9">
        <f>EE51*10</f>
        <v>70.600999999999999</v>
      </c>
      <c r="KY51" s="9">
        <f>KX51*C51</f>
        <v>4243.82611</v>
      </c>
      <c r="KZ51" s="9">
        <f>EE51*14</f>
        <v>98.841400000000007</v>
      </c>
      <c r="LA51" s="9">
        <f>KZ51*C51</f>
        <v>5941.356554</v>
      </c>
      <c r="LB51" s="9">
        <f>EE51*6</f>
        <v>42.360600000000005</v>
      </c>
      <c r="LC51" s="9">
        <f>LB51*C51</f>
        <v>2546.2956660000004</v>
      </c>
      <c r="LD51" s="9">
        <f>EA51*29</f>
        <v>34.510000000000005</v>
      </c>
      <c r="LE51" s="9">
        <f>LD51*C51</f>
        <v>2074.3961000000004</v>
      </c>
      <c r="LF51" s="9">
        <f>EE51*29</f>
        <v>204.74290000000002</v>
      </c>
      <c r="LG51" s="9">
        <f>LF51*C51</f>
        <v>12307.095719000001</v>
      </c>
      <c r="LH51" s="9">
        <f>EJ51*29</f>
        <v>239.25289999999998</v>
      </c>
      <c r="LI51" s="9">
        <f>LH51*C51</f>
        <v>14381.491818999999</v>
      </c>
      <c r="LJ51" s="9">
        <f>EA51*28</f>
        <v>33.320000000000007</v>
      </c>
      <c r="LK51" s="9">
        <f>LJ51*C51</f>
        <v>2002.8652000000004</v>
      </c>
      <c r="LL51" s="9">
        <f>EA51*42</f>
        <v>49.980000000000004</v>
      </c>
      <c r="LM51" s="9">
        <f>LL51*C51</f>
        <v>3004.2978000000003</v>
      </c>
      <c r="LN51" s="9">
        <f>EA51*4</f>
        <v>4.7600000000000007</v>
      </c>
      <c r="LO51" s="9">
        <f>LN51*C51</f>
        <v>286.12360000000001</v>
      </c>
      <c r="LP51" s="9">
        <f>EE51*28</f>
        <v>197.68280000000001</v>
      </c>
      <c r="LQ51" s="9">
        <f>LP51*C51</f>
        <v>11882.713108</v>
      </c>
      <c r="LR51" s="9">
        <f>EE51*42</f>
        <v>296.52420000000001</v>
      </c>
      <c r="LS51" s="9">
        <f>LR51*C51</f>
        <v>17824.069662000002</v>
      </c>
      <c r="LT51" s="9">
        <f>EE51*4</f>
        <v>28.240400000000001</v>
      </c>
      <c r="LU51" s="9">
        <f>LT51*C51</f>
        <v>1697.530444</v>
      </c>
      <c r="LV51" s="9">
        <f>EA51*74</f>
        <v>88.060000000000016</v>
      </c>
      <c r="LW51" s="9">
        <f>LV51*C51</f>
        <v>5293.2866000000013</v>
      </c>
      <c r="LX51" s="9">
        <f>EE51*74</f>
        <v>522.44740000000002</v>
      </c>
      <c r="LY51" s="9">
        <f>LX51*C51</f>
        <v>31404.313214000002</v>
      </c>
      <c r="LZ51" s="9">
        <f>EJ51*74</f>
        <v>610.50739999999996</v>
      </c>
      <c r="MA51" s="9">
        <f>LZ51*C51</f>
        <v>36697.599813999994</v>
      </c>
      <c r="MB51" s="9">
        <f>EA51*60</f>
        <v>71.400000000000006</v>
      </c>
      <c r="MC51" s="9">
        <f>MB51*C51</f>
        <v>4291.8540000000003</v>
      </c>
      <c r="MD51" s="9">
        <f>EA51*73</f>
        <v>86.870000000000019</v>
      </c>
      <c r="ME51" s="9">
        <f>MD51*C51</f>
        <v>5221.7557000000015</v>
      </c>
      <c r="MF51" s="9">
        <f>EA51*24</f>
        <v>28.560000000000002</v>
      </c>
      <c r="MG51" s="9">
        <f>MF51*C51</f>
        <v>1716.7416000000001</v>
      </c>
      <c r="MH51" s="9">
        <f>EE51*60</f>
        <v>423.60599999999999</v>
      </c>
      <c r="MI51" s="9">
        <f>MH51*C51</f>
        <v>25462.95666</v>
      </c>
      <c r="MJ51" s="9">
        <f>EE51*73</f>
        <v>515.38729999999998</v>
      </c>
      <c r="MK51" s="9">
        <f>MJ51*C51</f>
        <v>30979.930602999997</v>
      </c>
      <c r="ML51" s="9">
        <f>EE51*24</f>
        <v>169.44240000000002</v>
      </c>
      <c r="MM51" s="9">
        <f>ML51*C51</f>
        <v>10185.182664000002</v>
      </c>
      <c r="MN51" s="9">
        <f>EA51*156</f>
        <v>185.64000000000001</v>
      </c>
      <c r="MO51" s="9">
        <f>MN51*C51</f>
        <v>11158.820400000001</v>
      </c>
      <c r="MP51" s="9">
        <f>EE51*156</f>
        <v>1101.3756000000001</v>
      </c>
      <c r="MQ51" s="9">
        <f>MP51*C51</f>
        <v>66203.68731600001</v>
      </c>
      <c r="MR51" s="9">
        <f>EJ51*156</f>
        <v>1287.0155999999999</v>
      </c>
      <c r="MS51" s="9">
        <f>MR51*C51</f>
        <v>77362.507715999993</v>
      </c>
      <c r="MT51" s="9">
        <f>EA51*43</f>
        <v>51.170000000000009</v>
      </c>
      <c r="MU51" s="9">
        <f>MT51*C51</f>
        <v>3075.8287000000005</v>
      </c>
      <c r="MV51" s="9">
        <f>EA51*40</f>
        <v>47.600000000000009</v>
      </c>
      <c r="MW51" s="9">
        <f>MV51*C51</f>
        <v>2861.2360000000003</v>
      </c>
      <c r="MX51" s="9">
        <f>EA51*15</f>
        <v>17.850000000000001</v>
      </c>
      <c r="MY51" s="9">
        <f>MX51*C51</f>
        <v>1072.9635000000001</v>
      </c>
      <c r="MZ51" s="9">
        <f>EE51*43</f>
        <v>303.58429999999998</v>
      </c>
      <c r="NA51" s="9">
        <f>MZ51*C51</f>
        <v>18248.452272999999</v>
      </c>
      <c r="NB51" s="9">
        <f>EE51*40</f>
        <v>282.404</v>
      </c>
      <c r="NC51" s="9">
        <f>NB51*C51</f>
        <v>16975.30444</v>
      </c>
      <c r="ND51" s="9">
        <f>EE51*15</f>
        <v>105.9015</v>
      </c>
      <c r="NE51" s="9">
        <f>ND51*C51</f>
        <v>6365.739165</v>
      </c>
      <c r="NF51" s="9">
        <f>EA51*96</f>
        <v>114.24000000000001</v>
      </c>
      <c r="NG51" s="9">
        <f>NF51*C51</f>
        <v>6866.9664000000002</v>
      </c>
      <c r="NH51" s="9">
        <f>EE51*96</f>
        <v>677.76960000000008</v>
      </c>
      <c r="NI51" s="9">
        <f>NH51*C51</f>
        <v>40740.730656000007</v>
      </c>
      <c r="NJ51" s="9">
        <f>EJ51*96</f>
        <v>792.00959999999998</v>
      </c>
      <c r="NK51" s="9">
        <f>NJ51*C51</f>
        <v>47607.697055999997</v>
      </c>
      <c r="NL51" s="9">
        <f>EA51*44</f>
        <v>52.360000000000007</v>
      </c>
      <c r="NM51" s="9">
        <f>NL51*C51</f>
        <v>3147.3596000000002</v>
      </c>
      <c r="NN51" s="9">
        <f>EA51*48</f>
        <v>57.120000000000005</v>
      </c>
      <c r="NO51" s="9">
        <f>NN51*C51</f>
        <v>3433.4832000000001</v>
      </c>
      <c r="NP51" s="9">
        <f>EA51*22</f>
        <v>26.180000000000003</v>
      </c>
      <c r="NQ51" s="9">
        <f>NP51*C51</f>
        <v>1573.6798000000001</v>
      </c>
      <c r="NR51" s="9">
        <f>EE51*44</f>
        <v>310.64440000000002</v>
      </c>
      <c r="NS51" s="9">
        <f>NR51*C51</f>
        <v>18672.834884</v>
      </c>
      <c r="NT51" s="9">
        <f>EE51*48</f>
        <v>338.88480000000004</v>
      </c>
      <c r="NU51" s="9">
        <f>NT51*C51</f>
        <v>20370.365328000004</v>
      </c>
      <c r="NV51" s="9">
        <f>EE51*22</f>
        <v>155.32220000000001</v>
      </c>
      <c r="NW51" s="9">
        <f>NV51*C51</f>
        <v>9336.4174419999999</v>
      </c>
      <c r="NX51" s="9">
        <f>EA51*112</f>
        <v>133.28000000000003</v>
      </c>
      <c r="NY51" s="9">
        <f>NX51*C51</f>
        <v>8011.4608000000017</v>
      </c>
      <c r="NZ51" s="9">
        <f>EE51*112</f>
        <v>790.73120000000006</v>
      </c>
      <c r="OA51" s="9">
        <f>NZ51*C51</f>
        <v>47530.852432</v>
      </c>
      <c r="OB51" s="9">
        <f>EJ51*112</f>
        <v>924.01119999999992</v>
      </c>
      <c r="OC51" s="9">
        <f>OB51*C51</f>
        <v>55542.313231999993</v>
      </c>
      <c r="OD51" s="9">
        <f>EA51*14</f>
        <v>16.660000000000004</v>
      </c>
      <c r="OE51" s="9">
        <f>OD51*C51</f>
        <v>1001.4326000000002</v>
      </c>
      <c r="OF51" s="9">
        <f>EA51*12</f>
        <v>14.280000000000001</v>
      </c>
      <c r="OG51" s="9">
        <f>OF51*C51</f>
        <v>858.37080000000003</v>
      </c>
      <c r="OH51" s="9">
        <f>EA51*6</f>
        <v>7.1400000000000006</v>
      </c>
      <c r="OI51" s="9">
        <f>OH51*C51</f>
        <v>429.18540000000002</v>
      </c>
      <c r="OJ51" s="9">
        <f>EE51*14</f>
        <v>98.841400000000007</v>
      </c>
      <c r="OK51" s="9">
        <f>OJ51*C51</f>
        <v>5941.356554</v>
      </c>
      <c r="OL51" s="9">
        <f>EE51*12</f>
        <v>84.72120000000001</v>
      </c>
      <c r="OM51" s="9">
        <f>OL51*C51</f>
        <v>5092.5913320000009</v>
      </c>
      <c r="ON51" s="9">
        <f>EE51*6</f>
        <v>42.360600000000005</v>
      </c>
      <c r="OO51" s="9">
        <f>ON51*C51</f>
        <v>2546.2956660000004</v>
      </c>
      <c r="OP51" s="9">
        <f>EA51*32</f>
        <v>38.080000000000005</v>
      </c>
      <c r="OQ51" s="9">
        <f>OP51*C51</f>
        <v>2288.9888000000001</v>
      </c>
      <c r="OR51" s="9">
        <f t="shared" si="266"/>
        <v>225.92320000000001</v>
      </c>
      <c r="OS51" s="9">
        <f>OR51*C51</f>
        <v>13580.243552</v>
      </c>
      <c r="OT51" s="9">
        <f>EJ51*39</f>
        <v>321.75389999999999</v>
      </c>
      <c r="OU51" s="9">
        <f>OT51*C51</f>
        <v>19340.626928999998</v>
      </c>
      <c r="OV51" s="9">
        <f>EA51*46</f>
        <v>54.740000000000009</v>
      </c>
      <c r="OW51" s="9">
        <f>OV51*C51</f>
        <v>3290.4214000000006</v>
      </c>
      <c r="OX51" s="9">
        <f>EA51*28</f>
        <v>33.320000000000007</v>
      </c>
      <c r="OY51" s="9">
        <f>OX51*C51</f>
        <v>2002.8652000000004</v>
      </c>
      <c r="OZ51" s="9">
        <f>EA51*36</f>
        <v>42.84</v>
      </c>
      <c r="PA51" s="9">
        <f>OZ51*C51</f>
        <v>2575.1124</v>
      </c>
      <c r="PB51" s="9">
        <f>EE51*46</f>
        <v>324.76460000000003</v>
      </c>
      <c r="PC51" s="9">
        <f>PB51*C51</f>
        <v>19521.600106000002</v>
      </c>
      <c r="PD51" s="9">
        <f>EE51*28</f>
        <v>197.68280000000001</v>
      </c>
      <c r="PE51" s="9">
        <f>PD51*C51</f>
        <v>11882.713108</v>
      </c>
      <c r="PF51" s="9">
        <f>EE51*36</f>
        <v>254.1636</v>
      </c>
      <c r="PG51" s="9">
        <f>PF51*C51</f>
        <v>15277.773996</v>
      </c>
      <c r="PH51" s="9">
        <f>EA51*109</f>
        <v>129.71</v>
      </c>
      <c r="PI51" s="9">
        <f>PH51*C51</f>
        <v>7796.8681000000006</v>
      </c>
      <c r="PJ51" s="9">
        <f>EE51*109</f>
        <v>769.55090000000007</v>
      </c>
      <c r="PK51" s="9">
        <f>PJ51*C51</f>
        <v>46257.704599000004</v>
      </c>
      <c r="PL51" s="9">
        <f>EJ51*109</f>
        <v>899.26089999999999</v>
      </c>
      <c r="PM51" s="9">
        <f>PL51*C51</f>
        <v>54054.572698999997</v>
      </c>
      <c r="PN51" s="9">
        <f>EA51*13</f>
        <v>15.470000000000002</v>
      </c>
      <c r="PO51" s="9">
        <f>PN51*C51</f>
        <v>929.90170000000012</v>
      </c>
      <c r="PP51" s="9">
        <f>EA51*13</f>
        <v>15.470000000000002</v>
      </c>
      <c r="PQ51" s="9">
        <f>PP51*C51</f>
        <v>929.90170000000012</v>
      </c>
      <c r="PR51" s="9">
        <f>EA51*6</f>
        <v>7.1400000000000006</v>
      </c>
      <c r="PS51" s="9">
        <f>PR51*C51</f>
        <v>429.18540000000002</v>
      </c>
      <c r="PT51" s="9">
        <f>EE51*13</f>
        <v>91.781300000000002</v>
      </c>
      <c r="PU51" s="9">
        <f>PT51*C51</f>
        <v>5516.973943</v>
      </c>
      <c r="PV51" s="9">
        <f>EE51*13</f>
        <v>91.781300000000002</v>
      </c>
      <c r="PW51" s="9">
        <f>PV51*C51</f>
        <v>5516.973943</v>
      </c>
      <c r="PX51" s="9">
        <f>EE51*6</f>
        <v>42.360600000000005</v>
      </c>
      <c r="PY51" s="9">
        <f>PX51*C51</f>
        <v>2546.2956660000004</v>
      </c>
      <c r="PZ51" s="9">
        <f>EA51*32</f>
        <v>38.080000000000005</v>
      </c>
      <c r="QA51" s="9">
        <f>PZ51*C51</f>
        <v>2288.9888000000001</v>
      </c>
      <c r="QB51" s="9">
        <f>EE51*32</f>
        <v>225.92320000000001</v>
      </c>
      <c r="QC51" s="9">
        <f>QB51*C51</f>
        <v>13580.243552</v>
      </c>
      <c r="QD51" s="9">
        <f>EJ51*32</f>
        <v>264.00319999999999</v>
      </c>
      <c r="QE51" s="9">
        <f>QD51*C51</f>
        <v>15869.232351999999</v>
      </c>
      <c r="QF51" s="9">
        <f>EA51*71</f>
        <v>84.490000000000009</v>
      </c>
      <c r="QG51" s="9">
        <f>QF51*C51</f>
        <v>5078.6939000000002</v>
      </c>
      <c r="QH51" s="9">
        <f>EE51*71</f>
        <v>501.26710000000003</v>
      </c>
      <c r="QI51" s="9">
        <f>QH51*C51</f>
        <v>30131.165381000003</v>
      </c>
      <c r="QJ51" s="9">
        <f>EJ51*71</f>
        <v>585.75710000000004</v>
      </c>
      <c r="QK51" s="9">
        <f>QJ51*C51</f>
        <v>35209.859281000005</v>
      </c>
      <c r="QL51" s="24">
        <f>SUM(FB51+FT51+GL51+HD51+HV51+IN51+JF51+JF51+JX51+KP51+LH51+LZ51+MR51+NJ51+OB51+OT51+PL51+QD51+QJ51)</f>
        <v>10353.875499999998</v>
      </c>
      <c r="QM51" s="24">
        <f t="shared" ref="QM51:QM57" si="363">SUM(FC51+FU51+GM51+HE51+HW51+IO51+JG51+JY51+KQ51+LI51+MA51+MS51+NK51+OC51+OU51+PM51+QE51+QK51)</f>
        <v>591128.90511199995</v>
      </c>
    </row>
    <row r="52" spans="1:456" s="5" customFormat="1" ht="18.75" customHeight="1" x14ac:dyDescent="0.25">
      <c r="A52" s="8" t="s">
        <v>120</v>
      </c>
      <c r="B52" s="3" t="s">
        <v>3</v>
      </c>
      <c r="C52" s="9">
        <v>71.459999999999994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>
        <v>40</v>
      </c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>
        <v>40</v>
      </c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>
        <v>40</v>
      </c>
      <c r="DP52" s="9"/>
      <c r="DQ52" s="9"/>
      <c r="DR52" s="9"/>
      <c r="DS52" s="9"/>
      <c r="DT52" s="9"/>
      <c r="DU52" s="9"/>
      <c r="DV52" s="9"/>
      <c r="DW52" s="9"/>
      <c r="DX52" s="9"/>
      <c r="DY52" s="9">
        <f t="shared" si="360"/>
        <v>0.12</v>
      </c>
      <c r="DZ52" s="9">
        <f t="shared" si="327"/>
        <v>8.5751999999999988</v>
      </c>
      <c r="EA52" s="9">
        <f t="shared" si="311"/>
        <v>2.04</v>
      </c>
      <c r="EB52" s="9">
        <f t="shared" si="2"/>
        <v>145.77839999999998</v>
      </c>
      <c r="EC52" s="9">
        <f t="shared" si="361"/>
        <v>0</v>
      </c>
      <c r="ED52" s="9">
        <f t="shared" si="4"/>
        <v>0</v>
      </c>
      <c r="EE52" s="9">
        <f t="shared" si="312"/>
        <v>0</v>
      </c>
      <c r="EF52" s="9">
        <f t="shared" si="5"/>
        <v>0</v>
      </c>
      <c r="EG52" s="9">
        <f t="shared" si="362"/>
        <v>0.12</v>
      </c>
      <c r="EH52" s="9">
        <f t="shared" si="328"/>
        <v>8.5751999999999988</v>
      </c>
      <c r="EI52" s="8" t="s">
        <v>120</v>
      </c>
      <c r="EJ52" s="9">
        <f>EG52*17</f>
        <v>2.04</v>
      </c>
      <c r="EK52" s="9">
        <f t="shared" si="7"/>
        <v>145.77839999999998</v>
      </c>
      <c r="EL52" s="9">
        <f t="shared" si="315"/>
        <v>73.44</v>
      </c>
      <c r="EM52" s="9">
        <f t="shared" si="316"/>
        <v>5248.0223999999989</v>
      </c>
      <c r="EN52" s="9">
        <f t="shared" si="317"/>
        <v>97.92</v>
      </c>
      <c r="EO52" s="9">
        <f t="shared" si="8"/>
        <v>6997.3631999999998</v>
      </c>
      <c r="EP52" s="9">
        <f t="shared" si="318"/>
        <v>40.799999999999997</v>
      </c>
      <c r="EQ52" s="9">
        <f t="shared" si="9"/>
        <v>2915.5679999999998</v>
      </c>
      <c r="ER52" s="9">
        <f>EE52*36</f>
        <v>0</v>
      </c>
      <c r="ES52" s="9">
        <f>ER52*C52</f>
        <v>0</v>
      </c>
      <c r="ET52" s="9">
        <f>EE52*48</f>
        <v>0</v>
      </c>
      <c r="EU52" s="9">
        <f>ET52*C52</f>
        <v>0</v>
      </c>
      <c r="EV52" s="9">
        <f>EE52*20</f>
        <v>0</v>
      </c>
      <c r="EW52" s="9">
        <f>EV52*C52</f>
        <v>0</v>
      </c>
      <c r="EX52" s="9">
        <f>EA52*104</f>
        <v>212.16</v>
      </c>
      <c r="EY52" s="130">
        <f>EX52*C52</f>
        <v>15160.953599999999</v>
      </c>
      <c r="EZ52" s="130">
        <f>EE52*104</f>
        <v>0</v>
      </c>
      <c r="FA52" s="130">
        <f>EZ52*C52</f>
        <v>0</v>
      </c>
      <c r="FB52" s="130">
        <f>EJ52*104</f>
        <v>212.16</v>
      </c>
      <c r="FC52" s="130">
        <f>FB52*C52</f>
        <v>15160.953599999999</v>
      </c>
      <c r="FD52" s="9">
        <f>EA52*4</f>
        <v>8.16</v>
      </c>
      <c r="FE52" s="9">
        <f>FD52*C52</f>
        <v>583.11359999999991</v>
      </c>
      <c r="FF52" s="9">
        <f>EA52*6</f>
        <v>12.24</v>
      </c>
      <c r="FG52" s="9">
        <f>FF52*C52</f>
        <v>874.67039999999997</v>
      </c>
      <c r="FH52" s="9">
        <f>EA52*8</f>
        <v>16.32</v>
      </c>
      <c r="FI52" s="9">
        <f>FH52*C52</f>
        <v>1166.2271999999998</v>
      </c>
      <c r="FJ52" s="9">
        <f>EE52*4</f>
        <v>0</v>
      </c>
      <c r="FK52" s="9">
        <f>FJ52*C52</f>
        <v>0</v>
      </c>
      <c r="FL52" s="9">
        <f>EE52*6</f>
        <v>0</v>
      </c>
      <c r="FM52" s="9">
        <f>FL52*C52</f>
        <v>0</v>
      </c>
      <c r="FN52" s="9">
        <f>EE52*8</f>
        <v>0</v>
      </c>
      <c r="FO52" s="9">
        <f>FN52*C52</f>
        <v>0</v>
      </c>
      <c r="FP52" s="9">
        <f>EA52*15</f>
        <v>30.6</v>
      </c>
      <c r="FQ52" s="9">
        <f>FP52*C52</f>
        <v>2186.6759999999999</v>
      </c>
      <c r="FR52" s="9">
        <f>EE52*15</f>
        <v>0</v>
      </c>
      <c r="FS52" s="9">
        <f>FR52*C52</f>
        <v>0</v>
      </c>
      <c r="FT52" s="9">
        <f>EJ52*15</f>
        <v>30.6</v>
      </c>
      <c r="FU52" s="9">
        <f>FT52*C52</f>
        <v>2186.6759999999999</v>
      </c>
      <c r="FV52" s="9">
        <f>EA52*16</f>
        <v>32.64</v>
      </c>
      <c r="FW52" s="9">
        <f>FV52*C52</f>
        <v>2332.4543999999996</v>
      </c>
      <c r="FX52" s="9">
        <f>EA52*16</f>
        <v>32.64</v>
      </c>
      <c r="FY52" s="9">
        <f>FX52*C52</f>
        <v>2332.4543999999996</v>
      </c>
      <c r="FZ52" s="9">
        <f>EA52*8</f>
        <v>16.32</v>
      </c>
      <c r="GA52" s="9">
        <f>FZ52*C52</f>
        <v>1166.2271999999998</v>
      </c>
      <c r="GB52" s="9">
        <f>EE52*16</f>
        <v>0</v>
      </c>
      <c r="GC52" s="9">
        <f>GB52*C52</f>
        <v>0</v>
      </c>
      <c r="GD52" s="9">
        <f>EE52*16</f>
        <v>0</v>
      </c>
      <c r="GE52" s="9">
        <f>GD52*C52</f>
        <v>0</v>
      </c>
      <c r="GF52" s="9">
        <f>EE52*8</f>
        <v>0</v>
      </c>
      <c r="GG52" s="9">
        <f>GF52*C52</f>
        <v>0</v>
      </c>
      <c r="GH52" s="9">
        <f>EA52*40</f>
        <v>81.599999999999994</v>
      </c>
      <c r="GI52" s="9">
        <f>GH52*C52</f>
        <v>5831.1359999999995</v>
      </c>
      <c r="GJ52" s="9">
        <f>EE52*40</f>
        <v>0</v>
      </c>
      <c r="GK52" s="9">
        <f>GJ52*C52</f>
        <v>0</v>
      </c>
      <c r="GL52" s="9">
        <f>EJ52*40</f>
        <v>81.599999999999994</v>
      </c>
      <c r="GM52" s="9">
        <f>GL52*C52</f>
        <v>5831.1359999999995</v>
      </c>
      <c r="GN52" s="9">
        <f>EA52*13</f>
        <v>26.52</v>
      </c>
      <c r="GO52" s="9">
        <f>GN52*C52</f>
        <v>1895.1191999999999</v>
      </c>
      <c r="GP52" s="9">
        <f>EA52*16</f>
        <v>32.64</v>
      </c>
      <c r="GQ52" s="9">
        <f>GP52*C52</f>
        <v>2332.4543999999996</v>
      </c>
      <c r="GR52" s="9">
        <f>EA52*7</f>
        <v>14.280000000000001</v>
      </c>
      <c r="GS52" s="9">
        <f>GR52*C52</f>
        <v>1020.4488</v>
      </c>
      <c r="GT52" s="9">
        <f>EE52*13</f>
        <v>0</v>
      </c>
      <c r="GU52" s="9">
        <f>GT52*C52</f>
        <v>0</v>
      </c>
      <c r="GV52" s="9">
        <f>EE52*16</f>
        <v>0</v>
      </c>
      <c r="GW52" s="9">
        <f>GV52*C52</f>
        <v>0</v>
      </c>
      <c r="GX52" s="9">
        <f>EE52*7</f>
        <v>0</v>
      </c>
      <c r="GY52" s="9">
        <f>GX52*C52</f>
        <v>0</v>
      </c>
      <c r="GZ52" s="9">
        <f>EA52*35</f>
        <v>71.400000000000006</v>
      </c>
      <c r="HA52" s="9">
        <f>GZ52*C52</f>
        <v>5102.2439999999997</v>
      </c>
      <c r="HB52" s="9">
        <f>EE52*35</f>
        <v>0</v>
      </c>
      <c r="HC52" s="9">
        <f>HB52*C52</f>
        <v>0</v>
      </c>
      <c r="HD52" s="9">
        <f>EJ52*35</f>
        <v>71.400000000000006</v>
      </c>
      <c r="HE52" s="9">
        <f>HD52*C52</f>
        <v>5102.2439999999997</v>
      </c>
      <c r="HF52" s="9">
        <f>EA52*54</f>
        <v>110.16</v>
      </c>
      <c r="HG52" s="9">
        <f>HF52*C52</f>
        <v>7872.0335999999988</v>
      </c>
      <c r="HH52" s="9">
        <f>EA52*32</f>
        <v>65.28</v>
      </c>
      <c r="HI52" s="9">
        <f>HH52*C52</f>
        <v>4664.9087999999992</v>
      </c>
      <c r="HJ52" s="9">
        <f>EA52*23</f>
        <v>46.92</v>
      </c>
      <c r="HK52" s="9">
        <f>HJ52*C52</f>
        <v>3352.9031999999997</v>
      </c>
      <c r="HL52" s="9">
        <f>EE52*54</f>
        <v>0</v>
      </c>
      <c r="HM52" s="9">
        <f>HL52*C52</f>
        <v>0</v>
      </c>
      <c r="HN52" s="9">
        <f>EE52*32</f>
        <v>0</v>
      </c>
      <c r="HO52" s="9">
        <f>HN52*C52</f>
        <v>0</v>
      </c>
      <c r="HP52" s="9">
        <f t="shared" si="326"/>
        <v>0</v>
      </c>
      <c r="HQ52" s="9">
        <f>HP52*C52</f>
        <v>0</v>
      </c>
      <c r="HR52" s="9">
        <f>EA52*108</f>
        <v>220.32</v>
      </c>
      <c r="HS52" s="9">
        <f>HR52*C52</f>
        <v>15744.067199999998</v>
      </c>
      <c r="HT52" s="9">
        <f>EE52*108</f>
        <v>0</v>
      </c>
      <c r="HU52" s="9">
        <f>HT52*C52</f>
        <v>0</v>
      </c>
      <c r="HV52" s="9">
        <f>EJ52*108</f>
        <v>220.32</v>
      </c>
      <c r="HW52" s="9">
        <f>HV52*C52</f>
        <v>15744.067199999998</v>
      </c>
      <c r="HX52" s="9">
        <f t="shared" si="325"/>
        <v>22.44</v>
      </c>
      <c r="HY52" s="9">
        <f>HX52*C52</f>
        <v>1603.5624</v>
      </c>
      <c r="HZ52" s="9">
        <f>EA52*9</f>
        <v>18.36</v>
      </c>
      <c r="IA52" s="9">
        <f>HZ52*C52</f>
        <v>1312.0055999999997</v>
      </c>
      <c r="IB52" s="9">
        <f>EA52*8</f>
        <v>16.32</v>
      </c>
      <c r="IC52" s="9">
        <f>IB52*C52</f>
        <v>1166.2271999999998</v>
      </c>
      <c r="ID52" s="9">
        <f>EE52*11</f>
        <v>0</v>
      </c>
      <c r="IE52" s="9">
        <f>ID52*C52</f>
        <v>0</v>
      </c>
      <c r="IF52" s="9">
        <f>EE52*9</f>
        <v>0</v>
      </c>
      <c r="IG52" s="9">
        <f>IF52*C52</f>
        <v>0</v>
      </c>
      <c r="IH52" s="9">
        <f>EE52*8</f>
        <v>0</v>
      </c>
      <c r="II52" s="9">
        <f>IH52*C52</f>
        <v>0</v>
      </c>
      <c r="IJ52" s="9">
        <f>EA52*27</f>
        <v>55.08</v>
      </c>
      <c r="IK52" s="9">
        <f>IJ52*C52</f>
        <v>3936.0167999999994</v>
      </c>
      <c r="IL52" s="9">
        <f>EE52*27</f>
        <v>0</v>
      </c>
      <c r="IM52" s="9">
        <f>IL52*C52</f>
        <v>0</v>
      </c>
      <c r="IN52" s="9">
        <f>EJ52*27</f>
        <v>55.08</v>
      </c>
      <c r="IO52" s="9">
        <f>IN52*C52</f>
        <v>3936.0167999999994</v>
      </c>
      <c r="IP52" s="9">
        <f>EA52*27</f>
        <v>55.08</v>
      </c>
      <c r="IQ52" s="9">
        <f>IP52*C52</f>
        <v>3936.0167999999994</v>
      </c>
      <c r="IR52" s="9">
        <f>EA52*22</f>
        <v>44.88</v>
      </c>
      <c r="IS52" s="9">
        <f>IR52*C52</f>
        <v>3207.1248000000001</v>
      </c>
      <c r="IT52" s="9">
        <f>EA52*15</f>
        <v>30.6</v>
      </c>
      <c r="IU52" s="9">
        <f>IT52*C52</f>
        <v>2186.6759999999999</v>
      </c>
      <c r="IV52" s="9">
        <f>EE52*27</f>
        <v>0</v>
      </c>
      <c r="IW52" s="9">
        <f>IV52*C52</f>
        <v>0</v>
      </c>
      <c r="IX52" s="9">
        <f>EE52*22</f>
        <v>0</v>
      </c>
      <c r="IY52" s="9">
        <f>IX52*C52</f>
        <v>0</v>
      </c>
      <c r="IZ52" s="9">
        <f>EE52*15</f>
        <v>0</v>
      </c>
      <c r="JA52" s="9">
        <f>IZ52*C52</f>
        <v>0</v>
      </c>
      <c r="JB52" s="9">
        <f>EA52*63</f>
        <v>128.52000000000001</v>
      </c>
      <c r="JC52" s="9">
        <f>JB52*C52</f>
        <v>9184.0391999999993</v>
      </c>
      <c r="JD52" s="9">
        <f>EE52*63</f>
        <v>0</v>
      </c>
      <c r="JE52" s="9">
        <f>JD52*C52</f>
        <v>0</v>
      </c>
      <c r="JF52" s="9">
        <f>EJ52*63</f>
        <v>128.52000000000001</v>
      </c>
      <c r="JG52" s="9">
        <f>JF52*C52</f>
        <v>9184.0391999999993</v>
      </c>
      <c r="JH52" s="9">
        <f>EA52*25</f>
        <v>51</v>
      </c>
      <c r="JI52" s="9">
        <f>JH52*C52</f>
        <v>3644.4599999999996</v>
      </c>
      <c r="JJ52" s="9">
        <f>EA52*24</f>
        <v>48.96</v>
      </c>
      <c r="JK52" s="9">
        <f>JJ52*C52</f>
        <v>3498.6815999999999</v>
      </c>
      <c r="JL52" s="9">
        <f>EA52*8</f>
        <v>16.32</v>
      </c>
      <c r="JM52" s="9">
        <f>JL52*C52</f>
        <v>1166.2271999999998</v>
      </c>
      <c r="JN52" s="9">
        <f>EA52*25</f>
        <v>51</v>
      </c>
      <c r="JO52" s="9">
        <f>JN52*C52</f>
        <v>3644.4599999999996</v>
      </c>
      <c r="JP52" s="9">
        <f>EE52*24</f>
        <v>0</v>
      </c>
      <c r="JQ52" s="9">
        <f>JP52*C52</f>
        <v>0</v>
      </c>
      <c r="JR52" s="9">
        <f>EE52*8</f>
        <v>0</v>
      </c>
      <c r="JS52" s="9">
        <f>JR52*C52</f>
        <v>0</v>
      </c>
      <c r="JT52" s="9">
        <f>EA52*56</f>
        <v>114.24000000000001</v>
      </c>
      <c r="JU52" s="9">
        <f>JT52*C52</f>
        <v>8163.5904</v>
      </c>
      <c r="JV52" s="9">
        <f>EE52*56</f>
        <v>0</v>
      </c>
      <c r="JW52" s="9">
        <f>JV52*C52</f>
        <v>0</v>
      </c>
      <c r="JX52" s="9">
        <f>EJ52*56</f>
        <v>114.24000000000001</v>
      </c>
      <c r="JY52" s="9">
        <f>JX52*C52</f>
        <v>8163.5904</v>
      </c>
      <c r="JZ52" s="9">
        <f>EA52*13</f>
        <v>26.52</v>
      </c>
      <c r="KA52" s="9">
        <f>JZ52*C52</f>
        <v>1895.1191999999999</v>
      </c>
      <c r="KB52" s="9">
        <f>EA52*8</f>
        <v>16.32</v>
      </c>
      <c r="KC52" s="9">
        <f>KB52*C52</f>
        <v>1166.2271999999998</v>
      </c>
      <c r="KD52" s="9">
        <f>EA52*5</f>
        <v>10.199999999999999</v>
      </c>
      <c r="KE52" s="9">
        <f>KD52*C52</f>
        <v>728.89199999999994</v>
      </c>
      <c r="KF52" s="9">
        <f>EE52*13</f>
        <v>0</v>
      </c>
      <c r="KG52" s="9">
        <f>KF52*C52</f>
        <v>0</v>
      </c>
      <c r="KH52" s="9">
        <f>EE52*8</f>
        <v>0</v>
      </c>
      <c r="KI52" s="9">
        <f>KH52*C52</f>
        <v>0</v>
      </c>
      <c r="KJ52" s="9">
        <f>EE52*5</f>
        <v>0</v>
      </c>
      <c r="KK52" s="9">
        <f>KJ52*C52</f>
        <v>0</v>
      </c>
      <c r="KL52" s="9">
        <f>EA52*26</f>
        <v>53.04</v>
      </c>
      <c r="KM52" s="9">
        <f>KL52*C52</f>
        <v>3790.2383999999997</v>
      </c>
      <c r="KN52" s="9">
        <f>EE52*26</f>
        <v>0</v>
      </c>
      <c r="KO52" s="9">
        <f>KN52*C52</f>
        <v>0</v>
      </c>
      <c r="KP52" s="9">
        <f>EJ52*26</f>
        <v>53.04</v>
      </c>
      <c r="KQ52" s="9">
        <f>KP52*C52</f>
        <v>3790.2383999999997</v>
      </c>
      <c r="KR52" s="9">
        <f>EA52*10</f>
        <v>20.399999999999999</v>
      </c>
      <c r="KS52" s="9">
        <f>KR52*C52</f>
        <v>1457.7839999999999</v>
      </c>
      <c r="KT52" s="9">
        <f>EA52*14</f>
        <v>28.560000000000002</v>
      </c>
      <c r="KU52" s="9">
        <f>KT52*C52</f>
        <v>2040.8976</v>
      </c>
      <c r="KV52" s="9">
        <f>EA52*6</f>
        <v>12.24</v>
      </c>
      <c r="KW52" s="9">
        <f>KV52*C52</f>
        <v>874.67039999999997</v>
      </c>
      <c r="KX52" s="9">
        <f>EE52*10</f>
        <v>0</v>
      </c>
      <c r="KY52" s="9">
        <f>KX52*C52</f>
        <v>0</v>
      </c>
      <c r="KZ52" s="9">
        <f>EE52*14</f>
        <v>0</v>
      </c>
      <c r="LA52" s="9">
        <f>KZ52*C52</f>
        <v>0</v>
      </c>
      <c r="LB52" s="9">
        <f>EE52*6</f>
        <v>0</v>
      </c>
      <c r="LC52" s="9">
        <f>LB52*C52</f>
        <v>0</v>
      </c>
      <c r="LD52" s="9">
        <f>EA52*29</f>
        <v>59.160000000000004</v>
      </c>
      <c r="LE52" s="9">
        <f>LD52*C52</f>
        <v>4227.5735999999997</v>
      </c>
      <c r="LF52" s="9">
        <f>EE52*29</f>
        <v>0</v>
      </c>
      <c r="LG52" s="9">
        <f>LF52*C52</f>
        <v>0</v>
      </c>
      <c r="LH52" s="9">
        <f>EJ52*29</f>
        <v>59.160000000000004</v>
      </c>
      <c r="LI52" s="9">
        <f>LH52*C52</f>
        <v>4227.5735999999997</v>
      </c>
      <c r="LJ52" s="9">
        <f>EA52*28</f>
        <v>57.120000000000005</v>
      </c>
      <c r="LK52" s="9">
        <f>LJ52*C52</f>
        <v>4081.7952</v>
      </c>
      <c r="LL52" s="9">
        <f>EA52*42</f>
        <v>85.68</v>
      </c>
      <c r="LM52" s="9">
        <f>LL52*C52</f>
        <v>6122.6927999999998</v>
      </c>
      <c r="LN52" s="9">
        <f>EA52*4</f>
        <v>8.16</v>
      </c>
      <c r="LO52" s="9">
        <f>LN52*C52</f>
        <v>583.11359999999991</v>
      </c>
      <c r="LP52" s="9">
        <f>EE52*28</f>
        <v>0</v>
      </c>
      <c r="LQ52" s="9">
        <f>LP52*C52</f>
        <v>0</v>
      </c>
      <c r="LR52" s="9">
        <f>EE52*42</f>
        <v>0</v>
      </c>
      <c r="LS52" s="9">
        <f>LR52*C52</f>
        <v>0</v>
      </c>
      <c r="LT52" s="9">
        <f>EE52*4</f>
        <v>0</v>
      </c>
      <c r="LU52" s="9">
        <f>LT52*C52</f>
        <v>0</v>
      </c>
      <c r="LV52" s="9">
        <f>EA52*74</f>
        <v>150.96</v>
      </c>
      <c r="LW52" s="9">
        <f>LV52*C52</f>
        <v>10787.6016</v>
      </c>
      <c r="LX52" s="9">
        <f>EE52*74</f>
        <v>0</v>
      </c>
      <c r="LY52" s="9">
        <f>LX52*C52</f>
        <v>0</v>
      </c>
      <c r="LZ52" s="9">
        <f>EJ52*74</f>
        <v>150.96</v>
      </c>
      <c r="MA52" s="9">
        <f>LZ52*C52</f>
        <v>10787.6016</v>
      </c>
      <c r="MB52" s="9">
        <f>EA52*60</f>
        <v>122.4</v>
      </c>
      <c r="MC52" s="9">
        <f>MB52*C52</f>
        <v>8746.7039999999997</v>
      </c>
      <c r="MD52" s="9">
        <f>EA52*73</f>
        <v>148.92000000000002</v>
      </c>
      <c r="ME52" s="9">
        <f>MD52*C52</f>
        <v>10641.823200000001</v>
      </c>
      <c r="MF52" s="9">
        <f>EA52*24</f>
        <v>48.96</v>
      </c>
      <c r="MG52" s="9">
        <f>MF52*C52</f>
        <v>3498.6815999999999</v>
      </c>
      <c r="MH52" s="9">
        <f>EE52*60</f>
        <v>0</v>
      </c>
      <c r="MI52" s="9">
        <f>MH52*C52</f>
        <v>0</v>
      </c>
      <c r="MJ52" s="9">
        <f>EE52*73</f>
        <v>0</v>
      </c>
      <c r="MK52" s="9">
        <f>MJ52*C52</f>
        <v>0</v>
      </c>
      <c r="ML52" s="9">
        <f>EE52*24</f>
        <v>0</v>
      </c>
      <c r="MM52" s="9">
        <f>ML52*C52</f>
        <v>0</v>
      </c>
      <c r="MN52" s="9">
        <f>EA52*156</f>
        <v>318.24</v>
      </c>
      <c r="MO52" s="9">
        <f>MN52*C52</f>
        <v>22741.430399999997</v>
      </c>
      <c r="MP52" s="9">
        <f>EE52*156</f>
        <v>0</v>
      </c>
      <c r="MQ52" s="9">
        <f>MP52*C52</f>
        <v>0</v>
      </c>
      <c r="MR52" s="9">
        <f>EJ52*156</f>
        <v>318.24</v>
      </c>
      <c r="MS52" s="9">
        <f>MR52*C52</f>
        <v>22741.430399999997</v>
      </c>
      <c r="MT52" s="9">
        <f>EA52*43</f>
        <v>87.72</v>
      </c>
      <c r="MU52" s="9">
        <f>MT52*C52</f>
        <v>6268.471199999999</v>
      </c>
      <c r="MV52" s="9">
        <f>EA52*40</f>
        <v>81.599999999999994</v>
      </c>
      <c r="MW52" s="9">
        <f>MV52*C52</f>
        <v>5831.1359999999995</v>
      </c>
      <c r="MX52" s="9">
        <f>EA52*15</f>
        <v>30.6</v>
      </c>
      <c r="MY52" s="9">
        <f>MX52*C52</f>
        <v>2186.6759999999999</v>
      </c>
      <c r="MZ52" s="9">
        <f>EE52*43</f>
        <v>0</v>
      </c>
      <c r="NA52" s="9">
        <f>MZ52*C52</f>
        <v>0</v>
      </c>
      <c r="NB52" s="9">
        <f>EE52*40</f>
        <v>0</v>
      </c>
      <c r="NC52" s="9">
        <f>NB52*C52</f>
        <v>0</v>
      </c>
      <c r="ND52" s="9">
        <f>EE52*15</f>
        <v>0</v>
      </c>
      <c r="NE52" s="9">
        <f>ND52*C52</f>
        <v>0</v>
      </c>
      <c r="NF52" s="9">
        <f>EA52*96</f>
        <v>195.84</v>
      </c>
      <c r="NG52" s="9">
        <f>NF52*C52</f>
        <v>13994.7264</v>
      </c>
      <c r="NH52" s="9">
        <f>EE52*96</f>
        <v>0</v>
      </c>
      <c r="NI52" s="9">
        <f>NH52*C52</f>
        <v>0</v>
      </c>
      <c r="NJ52" s="9">
        <f>EJ52*96</f>
        <v>195.84</v>
      </c>
      <c r="NK52" s="9">
        <f>NJ52*C52</f>
        <v>13994.7264</v>
      </c>
      <c r="NL52" s="9">
        <f>EA52*44</f>
        <v>89.76</v>
      </c>
      <c r="NM52" s="9">
        <f>NL52*C52</f>
        <v>6414.2496000000001</v>
      </c>
      <c r="NN52" s="9">
        <f>EA52*48</f>
        <v>97.92</v>
      </c>
      <c r="NO52" s="9">
        <f>NN52*C52</f>
        <v>6997.3631999999998</v>
      </c>
      <c r="NP52" s="9">
        <f>EA52*22</f>
        <v>44.88</v>
      </c>
      <c r="NQ52" s="9">
        <f>NP52*C52</f>
        <v>3207.1248000000001</v>
      </c>
      <c r="NR52" s="9">
        <f>EE52*44</f>
        <v>0</v>
      </c>
      <c r="NS52" s="9">
        <f>NR52*C52</f>
        <v>0</v>
      </c>
      <c r="NT52" s="9">
        <f>EE52*48</f>
        <v>0</v>
      </c>
      <c r="NU52" s="9">
        <f>NT52*C52</f>
        <v>0</v>
      </c>
      <c r="NV52" s="9">
        <f>EE52*22</f>
        <v>0</v>
      </c>
      <c r="NW52" s="9">
        <f>NV52*C52</f>
        <v>0</v>
      </c>
      <c r="NX52" s="9">
        <f>EA52*112</f>
        <v>228.48000000000002</v>
      </c>
      <c r="NY52" s="9">
        <f>NX52*C52</f>
        <v>16327.1808</v>
      </c>
      <c r="NZ52" s="9">
        <f>EE52*112</f>
        <v>0</v>
      </c>
      <c r="OA52" s="9">
        <f>NZ52*C52</f>
        <v>0</v>
      </c>
      <c r="OB52" s="9">
        <f>EJ52*112</f>
        <v>228.48000000000002</v>
      </c>
      <c r="OC52" s="9">
        <f>OB52*C52</f>
        <v>16327.1808</v>
      </c>
      <c r="OD52" s="9">
        <f>EA52*14</f>
        <v>28.560000000000002</v>
      </c>
      <c r="OE52" s="9">
        <f>OD52*C52</f>
        <v>2040.8976</v>
      </c>
      <c r="OF52" s="9">
        <f>EA52*12</f>
        <v>24.48</v>
      </c>
      <c r="OG52" s="9">
        <f>OF52*C52</f>
        <v>1749.3407999999999</v>
      </c>
      <c r="OH52" s="9">
        <f>EA52*6</f>
        <v>12.24</v>
      </c>
      <c r="OI52" s="9">
        <f>OH52*C52</f>
        <v>874.67039999999997</v>
      </c>
      <c r="OJ52" s="9">
        <f>EE52*14</f>
        <v>0</v>
      </c>
      <c r="OK52" s="9">
        <f>OJ52*C52</f>
        <v>0</v>
      </c>
      <c r="OL52" s="9">
        <f>EE52*12</f>
        <v>0</v>
      </c>
      <c r="OM52" s="9">
        <f>OL52*C52</f>
        <v>0</v>
      </c>
      <c r="ON52" s="9">
        <f>EE52*6</f>
        <v>0</v>
      </c>
      <c r="OO52" s="9">
        <f>ON52*C52</f>
        <v>0</v>
      </c>
      <c r="OP52" s="9">
        <f>EA52*32</f>
        <v>65.28</v>
      </c>
      <c r="OQ52" s="9">
        <f>OP52*C52</f>
        <v>4664.9087999999992</v>
      </c>
      <c r="OR52" s="9">
        <f t="shared" si="266"/>
        <v>0</v>
      </c>
      <c r="OS52" s="9">
        <f>OR52*C52</f>
        <v>0</v>
      </c>
      <c r="OT52" s="9">
        <f>EJ52*39</f>
        <v>79.56</v>
      </c>
      <c r="OU52" s="9">
        <f>OT52*C52</f>
        <v>5685.3575999999994</v>
      </c>
      <c r="OV52" s="9">
        <f>EA52*46</f>
        <v>93.84</v>
      </c>
      <c r="OW52" s="9">
        <f>OV52*C52</f>
        <v>6705.8063999999995</v>
      </c>
      <c r="OX52" s="9">
        <f>EA52*28</f>
        <v>57.120000000000005</v>
      </c>
      <c r="OY52" s="9">
        <f>OX52*C52</f>
        <v>4081.7952</v>
      </c>
      <c r="OZ52" s="9">
        <f>EA52*36</f>
        <v>73.44</v>
      </c>
      <c r="PA52" s="9">
        <f>OZ52*C52</f>
        <v>5248.0223999999989</v>
      </c>
      <c r="PB52" s="9">
        <f>EE52*46</f>
        <v>0</v>
      </c>
      <c r="PC52" s="9">
        <f>PB52*C52</f>
        <v>0</v>
      </c>
      <c r="PD52" s="9">
        <f>EE52*28</f>
        <v>0</v>
      </c>
      <c r="PE52" s="9">
        <f>PD52*C52</f>
        <v>0</v>
      </c>
      <c r="PF52" s="9">
        <f>EE52*36</f>
        <v>0</v>
      </c>
      <c r="PG52" s="9">
        <f>PF52*C52</f>
        <v>0</v>
      </c>
      <c r="PH52" s="9">
        <f>EA52*109</f>
        <v>222.36</v>
      </c>
      <c r="PI52" s="9">
        <f>PH52*C52</f>
        <v>15889.845599999999</v>
      </c>
      <c r="PJ52" s="9">
        <f>EE52*109</f>
        <v>0</v>
      </c>
      <c r="PK52" s="9">
        <f>PJ52*C52</f>
        <v>0</v>
      </c>
      <c r="PL52" s="9">
        <f>EJ52*109</f>
        <v>222.36</v>
      </c>
      <c r="PM52" s="9">
        <f>PL52*C52</f>
        <v>15889.845599999999</v>
      </c>
      <c r="PN52" s="9">
        <f>EA52*13</f>
        <v>26.52</v>
      </c>
      <c r="PO52" s="9">
        <f>PN52*C52</f>
        <v>1895.1191999999999</v>
      </c>
      <c r="PP52" s="9">
        <f>EA52*13</f>
        <v>26.52</v>
      </c>
      <c r="PQ52" s="9">
        <f>PP52*C52</f>
        <v>1895.1191999999999</v>
      </c>
      <c r="PR52" s="9">
        <f>EA52*6</f>
        <v>12.24</v>
      </c>
      <c r="PS52" s="9">
        <f>PR52*C52</f>
        <v>874.67039999999997</v>
      </c>
      <c r="PT52" s="9">
        <f>EE52*13</f>
        <v>0</v>
      </c>
      <c r="PU52" s="9">
        <f>PT52*C52</f>
        <v>0</v>
      </c>
      <c r="PV52" s="9">
        <f>EE52*13</f>
        <v>0</v>
      </c>
      <c r="PW52" s="9">
        <f>PV52*C52</f>
        <v>0</v>
      </c>
      <c r="PX52" s="9">
        <f>EE52*6</f>
        <v>0</v>
      </c>
      <c r="PY52" s="9">
        <f>PX52*C52</f>
        <v>0</v>
      </c>
      <c r="PZ52" s="9">
        <f>EA52*32</f>
        <v>65.28</v>
      </c>
      <c r="QA52" s="9">
        <f>PZ52*C52</f>
        <v>4664.9087999999992</v>
      </c>
      <c r="QB52" s="9">
        <f>EE52*32</f>
        <v>0</v>
      </c>
      <c r="QC52" s="9">
        <f>QB52*C52</f>
        <v>0</v>
      </c>
      <c r="QD52" s="9">
        <f>EJ52*32</f>
        <v>65.28</v>
      </c>
      <c r="QE52" s="9">
        <f>QD52*C52</f>
        <v>4664.9087999999992</v>
      </c>
      <c r="QF52" s="9">
        <f>EA52*71</f>
        <v>144.84</v>
      </c>
      <c r="QG52" s="9">
        <f>QF52*C52</f>
        <v>10350.266399999999</v>
      </c>
      <c r="QH52" s="9">
        <f>EE52*71</f>
        <v>0</v>
      </c>
      <c r="QI52" s="9">
        <f>QH52*C52</f>
        <v>0</v>
      </c>
      <c r="QJ52" s="9">
        <f>EJ52*71</f>
        <v>144.84</v>
      </c>
      <c r="QK52" s="9">
        <f>QJ52*C52</f>
        <v>10350.266399999999</v>
      </c>
      <c r="QL52" s="24">
        <f>SUM(FB52+FT52+GL52+HD52+HV52+IN52+JF52+JF52+JX52+KP52+LH52+LZ52+MR52+NJ52+OB52+OT52+PL52+QD52+QJ52)</f>
        <v>2560.2000000000003</v>
      </c>
      <c r="QM52" s="24">
        <f t="shared" si="363"/>
        <v>173767.85279999996</v>
      </c>
    </row>
    <row r="53" spans="1:456" s="5" customFormat="1" ht="18.75" customHeight="1" x14ac:dyDescent="0.25">
      <c r="A53" s="8" t="s">
        <v>122</v>
      </c>
      <c r="B53" s="3" t="s">
        <v>3</v>
      </c>
      <c r="C53" s="9">
        <v>140.35</v>
      </c>
      <c r="D53" s="9"/>
      <c r="E53" s="9"/>
      <c r="F53" s="9">
        <v>50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>
        <v>50</v>
      </c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>
        <f t="shared" si="360"/>
        <v>0.1</v>
      </c>
      <c r="DZ53" s="9">
        <f t="shared" si="327"/>
        <v>14.035</v>
      </c>
      <c r="EA53" s="9">
        <f t="shared" si="311"/>
        <v>1.7000000000000002</v>
      </c>
      <c r="EB53" s="9">
        <f t="shared" si="2"/>
        <v>238.59500000000003</v>
      </c>
      <c r="EC53" s="9">
        <f t="shared" si="361"/>
        <v>0</v>
      </c>
      <c r="ED53" s="9">
        <f t="shared" si="4"/>
        <v>0</v>
      </c>
      <c r="EE53" s="9">
        <f t="shared" si="312"/>
        <v>0</v>
      </c>
      <c r="EF53" s="9">
        <f t="shared" si="5"/>
        <v>0</v>
      </c>
      <c r="EG53" s="9">
        <f t="shared" si="362"/>
        <v>0.1</v>
      </c>
      <c r="EH53" s="9">
        <f t="shared" si="328"/>
        <v>14.035</v>
      </c>
      <c r="EI53" s="8" t="s">
        <v>122</v>
      </c>
      <c r="EJ53" s="9">
        <f>EG53*17</f>
        <v>1.7000000000000002</v>
      </c>
      <c r="EK53" s="9">
        <f t="shared" si="7"/>
        <v>238.59500000000003</v>
      </c>
      <c r="EL53" s="9">
        <f t="shared" si="315"/>
        <v>61.2</v>
      </c>
      <c r="EM53" s="9">
        <f t="shared" si="316"/>
        <v>8589.42</v>
      </c>
      <c r="EN53" s="9">
        <f t="shared" si="317"/>
        <v>81.600000000000009</v>
      </c>
      <c r="EO53" s="9">
        <f t="shared" si="8"/>
        <v>11452.560000000001</v>
      </c>
      <c r="EP53" s="9">
        <f t="shared" si="318"/>
        <v>34</v>
      </c>
      <c r="EQ53" s="9">
        <f t="shared" si="9"/>
        <v>4771.8999999999996</v>
      </c>
      <c r="ER53" s="9">
        <f>EE53*36</f>
        <v>0</v>
      </c>
      <c r="ES53" s="9">
        <f>ER53*C53</f>
        <v>0</v>
      </c>
      <c r="ET53" s="9">
        <f>EE53*48</f>
        <v>0</v>
      </c>
      <c r="EU53" s="9">
        <f>ET53*C53</f>
        <v>0</v>
      </c>
      <c r="EV53" s="9">
        <f>EE53*20</f>
        <v>0</v>
      </c>
      <c r="EW53" s="9">
        <f>EV53*C53</f>
        <v>0</v>
      </c>
      <c r="EX53" s="9">
        <f>EA53*104</f>
        <v>176.8</v>
      </c>
      <c r="EY53" s="130">
        <f>EX53*C53</f>
        <v>24813.88</v>
      </c>
      <c r="EZ53" s="130">
        <f>EE53*104</f>
        <v>0</v>
      </c>
      <c r="FA53" s="130">
        <f>EZ53*C53</f>
        <v>0</v>
      </c>
      <c r="FB53" s="130">
        <f>EJ53*104</f>
        <v>176.8</v>
      </c>
      <c r="FC53" s="130">
        <f>FB53*C53</f>
        <v>24813.88</v>
      </c>
      <c r="FD53" s="9">
        <f>EA53*4</f>
        <v>6.8000000000000007</v>
      </c>
      <c r="FE53" s="9">
        <f>FD53*C53</f>
        <v>954.38000000000011</v>
      </c>
      <c r="FF53" s="9">
        <f>EA53*6</f>
        <v>10.200000000000001</v>
      </c>
      <c r="FG53" s="9">
        <f>FF53*C53</f>
        <v>1431.5700000000002</v>
      </c>
      <c r="FH53" s="9">
        <f>EA53*8</f>
        <v>13.600000000000001</v>
      </c>
      <c r="FI53" s="9">
        <f>FH53*C53</f>
        <v>1908.7600000000002</v>
      </c>
      <c r="FJ53" s="9">
        <f>EE53*4</f>
        <v>0</v>
      </c>
      <c r="FK53" s="9">
        <f>FJ53*C53</f>
        <v>0</v>
      </c>
      <c r="FL53" s="9">
        <f>EE53*6</f>
        <v>0</v>
      </c>
      <c r="FM53" s="9">
        <f>FL53*C53</f>
        <v>0</v>
      </c>
      <c r="FN53" s="9">
        <f>EE53*8</f>
        <v>0</v>
      </c>
      <c r="FO53" s="9">
        <f>FN53*C53</f>
        <v>0</v>
      </c>
      <c r="FP53" s="9">
        <f>EA53*15</f>
        <v>25.500000000000004</v>
      </c>
      <c r="FQ53" s="9">
        <f>FP53*C53</f>
        <v>3578.9250000000002</v>
      </c>
      <c r="FR53" s="9">
        <f>EE53*15</f>
        <v>0</v>
      </c>
      <c r="FS53" s="9">
        <f>FR53*C53</f>
        <v>0</v>
      </c>
      <c r="FT53" s="9">
        <f>EJ53*15</f>
        <v>25.500000000000004</v>
      </c>
      <c r="FU53" s="9">
        <f>FT53*C53</f>
        <v>3578.9250000000002</v>
      </c>
      <c r="FV53" s="9">
        <f>EA53*16</f>
        <v>27.200000000000003</v>
      </c>
      <c r="FW53" s="9">
        <f>FV53*C53</f>
        <v>3817.5200000000004</v>
      </c>
      <c r="FX53" s="9">
        <f>EA53*16</f>
        <v>27.200000000000003</v>
      </c>
      <c r="FY53" s="9">
        <f>FX53*C53</f>
        <v>3817.5200000000004</v>
      </c>
      <c r="FZ53" s="9">
        <f>EA53*8</f>
        <v>13.600000000000001</v>
      </c>
      <c r="GA53" s="9">
        <f>FZ53*C53</f>
        <v>1908.7600000000002</v>
      </c>
      <c r="GB53" s="9">
        <f>EE53*16</f>
        <v>0</v>
      </c>
      <c r="GC53" s="9">
        <f>GB53*C53</f>
        <v>0</v>
      </c>
      <c r="GD53" s="9">
        <f>EE53*16</f>
        <v>0</v>
      </c>
      <c r="GE53" s="9">
        <f>GD53*C53</f>
        <v>0</v>
      </c>
      <c r="GF53" s="9">
        <f>EE53*8</f>
        <v>0</v>
      </c>
      <c r="GG53" s="9">
        <f>GF53*C53</f>
        <v>0</v>
      </c>
      <c r="GH53" s="9">
        <f>EA53*40</f>
        <v>68</v>
      </c>
      <c r="GI53" s="9">
        <f>GH53*C53</f>
        <v>9543.7999999999993</v>
      </c>
      <c r="GJ53" s="9">
        <f>EE53*40</f>
        <v>0</v>
      </c>
      <c r="GK53" s="9">
        <f>GJ53*C53</f>
        <v>0</v>
      </c>
      <c r="GL53" s="9">
        <f>EJ53*40</f>
        <v>68</v>
      </c>
      <c r="GM53" s="9">
        <f>GL53*C53</f>
        <v>9543.7999999999993</v>
      </c>
      <c r="GN53" s="9">
        <f>EA53*13</f>
        <v>22.1</v>
      </c>
      <c r="GO53" s="9">
        <f>GN53*C53</f>
        <v>3101.7350000000001</v>
      </c>
      <c r="GP53" s="9">
        <f>EA53*16</f>
        <v>27.200000000000003</v>
      </c>
      <c r="GQ53" s="9">
        <f>GP53*C53</f>
        <v>3817.5200000000004</v>
      </c>
      <c r="GR53" s="9">
        <f>EA53*7</f>
        <v>11.900000000000002</v>
      </c>
      <c r="GS53" s="9">
        <f>GR53*C53</f>
        <v>1670.1650000000002</v>
      </c>
      <c r="GT53" s="9">
        <f>EE53*13</f>
        <v>0</v>
      </c>
      <c r="GU53" s="9">
        <f>GT53*C53</f>
        <v>0</v>
      </c>
      <c r="GV53" s="9">
        <f>EE53*16</f>
        <v>0</v>
      </c>
      <c r="GW53" s="9">
        <f>GV53*C53</f>
        <v>0</v>
      </c>
      <c r="GX53" s="9">
        <f>EE53*7</f>
        <v>0</v>
      </c>
      <c r="GY53" s="9">
        <f>GX53*C53</f>
        <v>0</v>
      </c>
      <c r="GZ53" s="9">
        <f>EA53*35</f>
        <v>59.500000000000007</v>
      </c>
      <c r="HA53" s="9">
        <f>GZ53*C53</f>
        <v>8350.8250000000007</v>
      </c>
      <c r="HB53" s="9">
        <f>EE53*35</f>
        <v>0</v>
      </c>
      <c r="HC53" s="9">
        <f>HB53*C53</f>
        <v>0</v>
      </c>
      <c r="HD53" s="9">
        <f>EJ53*35</f>
        <v>59.500000000000007</v>
      </c>
      <c r="HE53" s="9">
        <f>HD53*C53</f>
        <v>8350.8250000000007</v>
      </c>
      <c r="HF53" s="9">
        <f>EA53*54</f>
        <v>91.800000000000011</v>
      </c>
      <c r="HG53" s="9">
        <f>HF53*C53</f>
        <v>12884.130000000001</v>
      </c>
      <c r="HH53" s="9">
        <f>EA53*32</f>
        <v>54.400000000000006</v>
      </c>
      <c r="HI53" s="9">
        <f>HH53*C53</f>
        <v>7635.0400000000009</v>
      </c>
      <c r="HJ53" s="9">
        <f>EA53*23</f>
        <v>39.1</v>
      </c>
      <c r="HK53" s="9">
        <f>HJ53*C53</f>
        <v>5487.6850000000004</v>
      </c>
      <c r="HL53" s="9">
        <f>EE53*54</f>
        <v>0</v>
      </c>
      <c r="HM53" s="9">
        <f>HL53*C53</f>
        <v>0</v>
      </c>
      <c r="HN53" s="9">
        <f>EE53*32</f>
        <v>0</v>
      </c>
      <c r="HO53" s="9">
        <f>HN53*C53</f>
        <v>0</v>
      </c>
      <c r="HP53" s="9">
        <f t="shared" si="326"/>
        <v>0</v>
      </c>
      <c r="HQ53" s="9">
        <f>HP53*C53</f>
        <v>0</v>
      </c>
      <c r="HR53" s="9">
        <f>EA53*108</f>
        <v>183.60000000000002</v>
      </c>
      <c r="HS53" s="9">
        <f>HR53*C53</f>
        <v>25768.260000000002</v>
      </c>
      <c r="HT53" s="9">
        <f>EE53*108</f>
        <v>0</v>
      </c>
      <c r="HU53" s="9">
        <f>HT53*C53</f>
        <v>0</v>
      </c>
      <c r="HV53" s="9">
        <f>EJ53*108</f>
        <v>183.60000000000002</v>
      </c>
      <c r="HW53" s="9">
        <f>HV53*C53</f>
        <v>25768.260000000002</v>
      </c>
      <c r="HX53" s="9">
        <f t="shared" si="325"/>
        <v>18.700000000000003</v>
      </c>
      <c r="HY53" s="9">
        <f>HX53*C53</f>
        <v>2624.5450000000001</v>
      </c>
      <c r="HZ53" s="9">
        <f>EA53*9</f>
        <v>15.3</v>
      </c>
      <c r="IA53" s="9">
        <f>HZ53*C53</f>
        <v>2147.355</v>
      </c>
      <c r="IB53" s="9">
        <f>EA53*8</f>
        <v>13.600000000000001</v>
      </c>
      <c r="IC53" s="9">
        <f>IB53*C53</f>
        <v>1908.7600000000002</v>
      </c>
      <c r="ID53" s="9">
        <f>EE53*11</f>
        <v>0</v>
      </c>
      <c r="IE53" s="9">
        <f>ID53*C53</f>
        <v>0</v>
      </c>
      <c r="IF53" s="9">
        <f>EE53*9</f>
        <v>0</v>
      </c>
      <c r="IG53" s="9">
        <f>IF53*C53</f>
        <v>0</v>
      </c>
      <c r="IH53" s="9">
        <f>EE53*8</f>
        <v>0</v>
      </c>
      <c r="II53" s="9">
        <f>IH53*C53</f>
        <v>0</v>
      </c>
      <c r="IJ53" s="9">
        <f>EA53*27</f>
        <v>45.900000000000006</v>
      </c>
      <c r="IK53" s="9">
        <f>IJ53*C53</f>
        <v>6442.0650000000005</v>
      </c>
      <c r="IL53" s="9">
        <f>EE53*27</f>
        <v>0</v>
      </c>
      <c r="IM53" s="9">
        <f>IL53*C53</f>
        <v>0</v>
      </c>
      <c r="IN53" s="9">
        <f>EJ53*27</f>
        <v>45.900000000000006</v>
      </c>
      <c r="IO53" s="9">
        <f>IN53*C53</f>
        <v>6442.0650000000005</v>
      </c>
      <c r="IP53" s="9">
        <f>EA53*27</f>
        <v>45.900000000000006</v>
      </c>
      <c r="IQ53" s="9">
        <f>IP53*C53</f>
        <v>6442.0650000000005</v>
      </c>
      <c r="IR53" s="9">
        <f>EA53*22</f>
        <v>37.400000000000006</v>
      </c>
      <c r="IS53" s="9">
        <f>IR53*C53</f>
        <v>5249.09</v>
      </c>
      <c r="IT53" s="9">
        <f>EA53*15</f>
        <v>25.500000000000004</v>
      </c>
      <c r="IU53" s="9">
        <f>IT53*C53</f>
        <v>3578.9250000000002</v>
      </c>
      <c r="IV53" s="9">
        <f>EE53*27</f>
        <v>0</v>
      </c>
      <c r="IW53" s="9">
        <f>IV53*C53</f>
        <v>0</v>
      </c>
      <c r="IX53" s="9">
        <f>EE53*22</f>
        <v>0</v>
      </c>
      <c r="IY53" s="9">
        <f>IX53*C53</f>
        <v>0</v>
      </c>
      <c r="IZ53" s="9">
        <f>EE53*15</f>
        <v>0</v>
      </c>
      <c r="JA53" s="9">
        <f>IZ53*C53</f>
        <v>0</v>
      </c>
      <c r="JB53" s="9">
        <f>EA53*63</f>
        <v>107.10000000000001</v>
      </c>
      <c r="JC53" s="9">
        <f>JB53*C53</f>
        <v>15031.485000000001</v>
      </c>
      <c r="JD53" s="9">
        <f>EE53*63</f>
        <v>0</v>
      </c>
      <c r="JE53" s="9">
        <f>JD53*C53</f>
        <v>0</v>
      </c>
      <c r="JF53" s="9">
        <f>EJ53*63</f>
        <v>107.10000000000001</v>
      </c>
      <c r="JG53" s="9">
        <f>JF53*C53</f>
        <v>15031.485000000001</v>
      </c>
      <c r="JH53" s="9">
        <f>EA53*25</f>
        <v>42.500000000000007</v>
      </c>
      <c r="JI53" s="9">
        <f>JH53*C53</f>
        <v>5964.8750000000009</v>
      </c>
      <c r="JJ53" s="9">
        <f>EA53*24</f>
        <v>40.800000000000004</v>
      </c>
      <c r="JK53" s="9">
        <f>JJ53*C53</f>
        <v>5726.2800000000007</v>
      </c>
      <c r="JL53" s="9">
        <f>EA53*8</f>
        <v>13.600000000000001</v>
      </c>
      <c r="JM53" s="9">
        <f>JL53*C53</f>
        <v>1908.7600000000002</v>
      </c>
      <c r="JN53" s="9">
        <f>EA53*25</f>
        <v>42.500000000000007</v>
      </c>
      <c r="JO53" s="9">
        <f>JN53*C53</f>
        <v>5964.8750000000009</v>
      </c>
      <c r="JP53" s="9">
        <f>EE53*24</f>
        <v>0</v>
      </c>
      <c r="JQ53" s="9">
        <f>JP53*C53</f>
        <v>0</v>
      </c>
      <c r="JR53" s="9">
        <f>EE53*8</f>
        <v>0</v>
      </c>
      <c r="JS53" s="9">
        <f>JR53*C53</f>
        <v>0</v>
      </c>
      <c r="JT53" s="9">
        <f>EA53*56</f>
        <v>95.200000000000017</v>
      </c>
      <c r="JU53" s="9">
        <f>JT53*C53</f>
        <v>13361.320000000002</v>
      </c>
      <c r="JV53" s="9">
        <f>EE53*56</f>
        <v>0</v>
      </c>
      <c r="JW53" s="9">
        <f>JV53*C53</f>
        <v>0</v>
      </c>
      <c r="JX53" s="9">
        <f>EJ53*56</f>
        <v>95.200000000000017</v>
      </c>
      <c r="JY53" s="9">
        <f>JX53*C53</f>
        <v>13361.320000000002</v>
      </c>
      <c r="JZ53" s="9">
        <f>EA53*13</f>
        <v>22.1</v>
      </c>
      <c r="KA53" s="9">
        <f>JZ53*C53</f>
        <v>3101.7350000000001</v>
      </c>
      <c r="KB53" s="9">
        <f>EA53*8</f>
        <v>13.600000000000001</v>
      </c>
      <c r="KC53" s="9">
        <f>KB53*C53</f>
        <v>1908.7600000000002</v>
      </c>
      <c r="KD53" s="9">
        <f>EA53*5</f>
        <v>8.5</v>
      </c>
      <c r="KE53" s="9">
        <f>KD53*C53</f>
        <v>1192.9749999999999</v>
      </c>
      <c r="KF53" s="9">
        <f>EE53*13</f>
        <v>0</v>
      </c>
      <c r="KG53" s="9">
        <f>KF53*C53</f>
        <v>0</v>
      </c>
      <c r="KH53" s="9">
        <f>EE53*8</f>
        <v>0</v>
      </c>
      <c r="KI53" s="9">
        <f>KH53*C53</f>
        <v>0</v>
      </c>
      <c r="KJ53" s="9">
        <f>EE53*5</f>
        <v>0</v>
      </c>
      <c r="KK53" s="9">
        <f>KJ53*C53</f>
        <v>0</v>
      </c>
      <c r="KL53" s="9">
        <f>EA53*26</f>
        <v>44.2</v>
      </c>
      <c r="KM53" s="9">
        <f>KL53*C53</f>
        <v>6203.47</v>
      </c>
      <c r="KN53" s="9">
        <f>EE53*26</f>
        <v>0</v>
      </c>
      <c r="KO53" s="9">
        <f>KN53*C53</f>
        <v>0</v>
      </c>
      <c r="KP53" s="9">
        <f>EJ53*26</f>
        <v>44.2</v>
      </c>
      <c r="KQ53" s="9">
        <f>KP53*C53</f>
        <v>6203.47</v>
      </c>
      <c r="KR53" s="9">
        <f>EA53*10</f>
        <v>17</v>
      </c>
      <c r="KS53" s="9">
        <f>KR53*C53</f>
        <v>2385.9499999999998</v>
      </c>
      <c r="KT53" s="9">
        <f>EA53*14</f>
        <v>23.800000000000004</v>
      </c>
      <c r="KU53" s="9">
        <f>KT53*C53</f>
        <v>3340.3300000000004</v>
      </c>
      <c r="KV53" s="9">
        <f>EA53*6</f>
        <v>10.200000000000001</v>
      </c>
      <c r="KW53" s="9">
        <f>KV53*C53</f>
        <v>1431.5700000000002</v>
      </c>
      <c r="KX53" s="9">
        <f>EE53*10</f>
        <v>0</v>
      </c>
      <c r="KY53" s="9">
        <f>KX53*C53</f>
        <v>0</v>
      </c>
      <c r="KZ53" s="9">
        <f>EE53*14</f>
        <v>0</v>
      </c>
      <c r="LA53" s="9">
        <f>KZ53*C53</f>
        <v>0</v>
      </c>
      <c r="LB53" s="9">
        <f>EE53*6</f>
        <v>0</v>
      </c>
      <c r="LC53" s="9">
        <f>LB53*C53</f>
        <v>0</v>
      </c>
      <c r="LD53" s="9">
        <f>EA53*29</f>
        <v>49.300000000000004</v>
      </c>
      <c r="LE53" s="9">
        <f>LD53*C53</f>
        <v>6919.2550000000001</v>
      </c>
      <c r="LF53" s="9">
        <f>EE53*29</f>
        <v>0</v>
      </c>
      <c r="LG53" s="9">
        <f>LF53*C53</f>
        <v>0</v>
      </c>
      <c r="LH53" s="9">
        <f>EJ53*29</f>
        <v>49.300000000000004</v>
      </c>
      <c r="LI53" s="9">
        <f>LH53*C53</f>
        <v>6919.2550000000001</v>
      </c>
      <c r="LJ53" s="9">
        <f>EA53*28</f>
        <v>47.600000000000009</v>
      </c>
      <c r="LK53" s="9">
        <f>LJ53*C53</f>
        <v>6680.6600000000008</v>
      </c>
      <c r="LL53" s="9">
        <f>EA53*42</f>
        <v>71.400000000000006</v>
      </c>
      <c r="LM53" s="9">
        <f>LL53*C53</f>
        <v>10020.99</v>
      </c>
      <c r="LN53" s="9">
        <f>EA53*4</f>
        <v>6.8000000000000007</v>
      </c>
      <c r="LO53" s="9">
        <f>LN53*C53</f>
        <v>954.38000000000011</v>
      </c>
      <c r="LP53" s="9">
        <f>EE53*28</f>
        <v>0</v>
      </c>
      <c r="LQ53" s="9">
        <f>LP53*C53</f>
        <v>0</v>
      </c>
      <c r="LR53" s="9">
        <f>EE53*42</f>
        <v>0</v>
      </c>
      <c r="LS53" s="9">
        <f>LR53*C53</f>
        <v>0</v>
      </c>
      <c r="LT53" s="9">
        <f>EE53*4</f>
        <v>0</v>
      </c>
      <c r="LU53" s="9">
        <f>LT53*C53</f>
        <v>0</v>
      </c>
      <c r="LV53" s="9">
        <f>EA53*74</f>
        <v>125.80000000000001</v>
      </c>
      <c r="LW53" s="9">
        <f>LV53*C53</f>
        <v>17656.030000000002</v>
      </c>
      <c r="LX53" s="9">
        <f>EE53*74</f>
        <v>0</v>
      </c>
      <c r="LY53" s="9">
        <f>LX53*C53</f>
        <v>0</v>
      </c>
      <c r="LZ53" s="9">
        <f>EJ53*74</f>
        <v>125.80000000000001</v>
      </c>
      <c r="MA53" s="9">
        <f>LZ53*C53</f>
        <v>17656.030000000002</v>
      </c>
      <c r="MB53" s="9">
        <f>EA53*60</f>
        <v>102.00000000000001</v>
      </c>
      <c r="MC53" s="9">
        <f>MB53*C53</f>
        <v>14315.7</v>
      </c>
      <c r="MD53" s="9">
        <f>EA53*73</f>
        <v>124.10000000000001</v>
      </c>
      <c r="ME53" s="9">
        <f>MD53*C53</f>
        <v>17417.435000000001</v>
      </c>
      <c r="MF53" s="9">
        <f>EA53*24</f>
        <v>40.800000000000004</v>
      </c>
      <c r="MG53" s="9">
        <f>MF53*C53</f>
        <v>5726.2800000000007</v>
      </c>
      <c r="MH53" s="9">
        <f>EE53*60</f>
        <v>0</v>
      </c>
      <c r="MI53" s="9">
        <f>MH53*C53</f>
        <v>0</v>
      </c>
      <c r="MJ53" s="9">
        <f>EE53*73</f>
        <v>0</v>
      </c>
      <c r="MK53" s="9">
        <f>MJ53*C53</f>
        <v>0</v>
      </c>
      <c r="ML53" s="9">
        <f>EE53*24</f>
        <v>0</v>
      </c>
      <c r="MM53" s="9">
        <f>ML53*C53</f>
        <v>0</v>
      </c>
      <c r="MN53" s="9">
        <f>EA53*156</f>
        <v>265.20000000000005</v>
      </c>
      <c r="MO53" s="9">
        <f>MN53*C53</f>
        <v>37220.820000000007</v>
      </c>
      <c r="MP53" s="9">
        <f>EE53*156</f>
        <v>0</v>
      </c>
      <c r="MQ53" s="9">
        <f>MP53*C53</f>
        <v>0</v>
      </c>
      <c r="MR53" s="9">
        <f>EJ53*156</f>
        <v>265.20000000000005</v>
      </c>
      <c r="MS53" s="9">
        <f>MR53*C53</f>
        <v>37220.820000000007</v>
      </c>
      <c r="MT53" s="9">
        <f>EA53*43</f>
        <v>73.100000000000009</v>
      </c>
      <c r="MU53" s="9">
        <f>MT53*C53</f>
        <v>10259.585000000001</v>
      </c>
      <c r="MV53" s="9">
        <f>EA53*40</f>
        <v>68</v>
      </c>
      <c r="MW53" s="9">
        <f>MV53*C53</f>
        <v>9543.7999999999993</v>
      </c>
      <c r="MX53" s="9">
        <f>EA53*15</f>
        <v>25.500000000000004</v>
      </c>
      <c r="MY53" s="9">
        <f>MX53*C53</f>
        <v>3578.9250000000002</v>
      </c>
      <c r="MZ53" s="9">
        <f>EE53*43</f>
        <v>0</v>
      </c>
      <c r="NA53" s="9">
        <f>MZ53*C53</f>
        <v>0</v>
      </c>
      <c r="NB53" s="9">
        <f>EE53*40</f>
        <v>0</v>
      </c>
      <c r="NC53" s="9">
        <f>NB53*C53</f>
        <v>0</v>
      </c>
      <c r="ND53" s="9">
        <f>EE53*15</f>
        <v>0</v>
      </c>
      <c r="NE53" s="9">
        <f>ND53*C53</f>
        <v>0</v>
      </c>
      <c r="NF53" s="9">
        <f>EA53*96</f>
        <v>163.20000000000002</v>
      </c>
      <c r="NG53" s="9">
        <f>NF53*C53</f>
        <v>22905.120000000003</v>
      </c>
      <c r="NH53" s="9">
        <f>EE53*96</f>
        <v>0</v>
      </c>
      <c r="NI53" s="9">
        <f>NH53*C53</f>
        <v>0</v>
      </c>
      <c r="NJ53" s="9">
        <f>EJ53*96</f>
        <v>163.20000000000002</v>
      </c>
      <c r="NK53" s="9">
        <f>NJ53*C53</f>
        <v>22905.120000000003</v>
      </c>
      <c r="NL53" s="9">
        <f>EA53*44</f>
        <v>74.800000000000011</v>
      </c>
      <c r="NM53" s="9">
        <f>NL53*C53</f>
        <v>10498.18</v>
      </c>
      <c r="NN53" s="9">
        <f>EA53*48</f>
        <v>81.600000000000009</v>
      </c>
      <c r="NO53" s="9">
        <f>NN53*C53</f>
        <v>11452.560000000001</v>
      </c>
      <c r="NP53" s="9">
        <f>EA53*22</f>
        <v>37.400000000000006</v>
      </c>
      <c r="NQ53" s="9">
        <f>NP53*C53</f>
        <v>5249.09</v>
      </c>
      <c r="NR53" s="9">
        <f>EE53*44</f>
        <v>0</v>
      </c>
      <c r="NS53" s="9">
        <f>NR53*C53</f>
        <v>0</v>
      </c>
      <c r="NT53" s="9">
        <f>EE53*48</f>
        <v>0</v>
      </c>
      <c r="NU53" s="9">
        <f>NT53*C53</f>
        <v>0</v>
      </c>
      <c r="NV53" s="9">
        <f>EE53*22</f>
        <v>0</v>
      </c>
      <c r="NW53" s="9">
        <f>NV53*C53</f>
        <v>0</v>
      </c>
      <c r="NX53" s="9">
        <f>EA53*112</f>
        <v>190.40000000000003</v>
      </c>
      <c r="NY53" s="9">
        <f>NX53*C53</f>
        <v>26722.640000000003</v>
      </c>
      <c r="NZ53" s="9">
        <f>EE53*112</f>
        <v>0</v>
      </c>
      <c r="OA53" s="9">
        <f>NZ53*C53</f>
        <v>0</v>
      </c>
      <c r="OB53" s="9">
        <f>EJ53*112</f>
        <v>190.40000000000003</v>
      </c>
      <c r="OC53" s="9">
        <f>OB53*C53</f>
        <v>26722.640000000003</v>
      </c>
      <c r="OD53" s="9">
        <f>EA53*14</f>
        <v>23.800000000000004</v>
      </c>
      <c r="OE53" s="9">
        <f>OD53*C53</f>
        <v>3340.3300000000004</v>
      </c>
      <c r="OF53" s="9">
        <f>EA53*12</f>
        <v>20.400000000000002</v>
      </c>
      <c r="OG53" s="9">
        <f>OF53*C53</f>
        <v>2863.1400000000003</v>
      </c>
      <c r="OH53" s="9">
        <f>EA53*6</f>
        <v>10.200000000000001</v>
      </c>
      <c r="OI53" s="9">
        <f>OH53*C53</f>
        <v>1431.5700000000002</v>
      </c>
      <c r="OJ53" s="9">
        <f>EE53*14</f>
        <v>0</v>
      </c>
      <c r="OK53" s="9">
        <f>OJ53*C53</f>
        <v>0</v>
      </c>
      <c r="OL53" s="9">
        <f>EE53*12</f>
        <v>0</v>
      </c>
      <c r="OM53" s="9">
        <f>OL53*C53</f>
        <v>0</v>
      </c>
      <c r="ON53" s="9">
        <f>EE53*6</f>
        <v>0</v>
      </c>
      <c r="OO53" s="9">
        <f>ON53*C53</f>
        <v>0</v>
      </c>
      <c r="OP53" s="9">
        <f>EA53*32</f>
        <v>54.400000000000006</v>
      </c>
      <c r="OQ53" s="9">
        <f>OP53*C53</f>
        <v>7635.0400000000009</v>
      </c>
      <c r="OR53" s="9">
        <f t="shared" si="266"/>
        <v>0</v>
      </c>
      <c r="OS53" s="9">
        <f>OR53*C53</f>
        <v>0</v>
      </c>
      <c r="OT53" s="9">
        <f>EJ53*39</f>
        <v>66.300000000000011</v>
      </c>
      <c r="OU53" s="9">
        <f>OT53*C53</f>
        <v>9305.2050000000017</v>
      </c>
      <c r="OV53" s="9">
        <f>EA53*46</f>
        <v>78.2</v>
      </c>
      <c r="OW53" s="9">
        <f>OV53*C53</f>
        <v>10975.37</v>
      </c>
      <c r="OX53" s="9">
        <f>EA53*28</f>
        <v>47.600000000000009</v>
      </c>
      <c r="OY53" s="9">
        <f>OX53*C53</f>
        <v>6680.6600000000008</v>
      </c>
      <c r="OZ53" s="9">
        <f>EA53*36</f>
        <v>61.2</v>
      </c>
      <c r="PA53" s="9">
        <f>OZ53*C53</f>
        <v>8589.42</v>
      </c>
      <c r="PB53" s="9">
        <f>EE53*46</f>
        <v>0</v>
      </c>
      <c r="PC53" s="9">
        <f>PB53*C53</f>
        <v>0</v>
      </c>
      <c r="PD53" s="9">
        <f>EE53*28</f>
        <v>0</v>
      </c>
      <c r="PE53" s="9">
        <f>PD53*C53</f>
        <v>0</v>
      </c>
      <c r="PF53" s="9">
        <f>EE53*36</f>
        <v>0</v>
      </c>
      <c r="PG53" s="9">
        <f>PF53*C53</f>
        <v>0</v>
      </c>
      <c r="PH53" s="9">
        <f>EA53*109</f>
        <v>185.3</v>
      </c>
      <c r="PI53" s="9">
        <f>PH53*C53</f>
        <v>26006.855</v>
      </c>
      <c r="PJ53" s="9">
        <f>EE53*109</f>
        <v>0</v>
      </c>
      <c r="PK53" s="9">
        <f>PJ53*C53</f>
        <v>0</v>
      </c>
      <c r="PL53" s="9">
        <f>EJ53*109</f>
        <v>185.3</v>
      </c>
      <c r="PM53" s="9">
        <f>PL53*C53</f>
        <v>26006.855</v>
      </c>
      <c r="PN53" s="9">
        <f>EA53*13</f>
        <v>22.1</v>
      </c>
      <c r="PO53" s="9">
        <f>PN53*C53</f>
        <v>3101.7350000000001</v>
      </c>
      <c r="PP53" s="9">
        <f>EA53*13</f>
        <v>22.1</v>
      </c>
      <c r="PQ53" s="9">
        <f>PP53*C53</f>
        <v>3101.7350000000001</v>
      </c>
      <c r="PR53" s="9">
        <f>EA53*6</f>
        <v>10.200000000000001</v>
      </c>
      <c r="PS53" s="9">
        <f>PR53*C53</f>
        <v>1431.5700000000002</v>
      </c>
      <c r="PT53" s="9">
        <f>EE53*13</f>
        <v>0</v>
      </c>
      <c r="PU53" s="9">
        <f>PT53*C53</f>
        <v>0</v>
      </c>
      <c r="PV53" s="9">
        <f>EE53*13</f>
        <v>0</v>
      </c>
      <c r="PW53" s="9">
        <f>PV53*C53</f>
        <v>0</v>
      </c>
      <c r="PX53" s="9">
        <f>EE53*6</f>
        <v>0</v>
      </c>
      <c r="PY53" s="9">
        <f>PX53*C53</f>
        <v>0</v>
      </c>
      <c r="PZ53" s="9">
        <f>EA53*32</f>
        <v>54.400000000000006</v>
      </c>
      <c r="QA53" s="9">
        <f>PZ53*C53</f>
        <v>7635.0400000000009</v>
      </c>
      <c r="QB53" s="9">
        <f>EE53*32</f>
        <v>0</v>
      </c>
      <c r="QC53" s="9">
        <f>QB53*C53</f>
        <v>0</v>
      </c>
      <c r="QD53" s="9">
        <f>EJ53*32</f>
        <v>54.400000000000006</v>
      </c>
      <c r="QE53" s="9">
        <f>QD53*C53</f>
        <v>7635.0400000000009</v>
      </c>
      <c r="QF53" s="9">
        <f>EA53*71</f>
        <v>120.70000000000002</v>
      </c>
      <c r="QG53" s="9">
        <f>QF53*C53</f>
        <v>16940.245000000003</v>
      </c>
      <c r="QH53" s="9">
        <f>EE53*71</f>
        <v>0</v>
      </c>
      <c r="QI53" s="9">
        <f>QH53*C53</f>
        <v>0</v>
      </c>
      <c r="QJ53" s="9">
        <f>EJ53*71</f>
        <v>120.70000000000002</v>
      </c>
      <c r="QK53" s="9">
        <f>QJ53*C53</f>
        <v>16940.245000000003</v>
      </c>
      <c r="QL53" s="24">
        <f>SUM(FB53+FT53+GL53+HD53+HV53+IN53+JF53+JF53+JX53+KP53+LH53+LZ53+MR53+NJ53+OB53+OT53+PL53+QD53+QJ53)</f>
        <v>2133.5000000000005</v>
      </c>
      <c r="QM53" s="24">
        <f t="shared" si="363"/>
        <v>284405.24000000005</v>
      </c>
    </row>
    <row r="54" spans="1:456" s="5" customFormat="1" ht="18.75" customHeight="1" x14ac:dyDescent="0.25">
      <c r="A54" s="8" t="s">
        <v>74</v>
      </c>
      <c r="B54" s="3" t="s">
        <v>3</v>
      </c>
      <c r="C54" s="9">
        <v>39.159999999999997</v>
      </c>
      <c r="D54" s="9"/>
      <c r="E54" s="9"/>
      <c r="F54" s="9"/>
      <c r="G54" s="9"/>
      <c r="H54" s="9"/>
      <c r="I54" s="9"/>
      <c r="J54" s="9"/>
      <c r="K54" s="9"/>
      <c r="L54" s="9"/>
      <c r="M54" s="9">
        <v>40</v>
      </c>
      <c r="N54" s="9"/>
      <c r="O54" s="9"/>
      <c r="P54" s="9"/>
      <c r="Q54" s="9"/>
      <c r="R54" s="9"/>
      <c r="S54" s="9"/>
      <c r="T54" s="9">
        <v>40</v>
      </c>
      <c r="U54" s="9"/>
      <c r="V54" s="9"/>
      <c r="W54" s="9"/>
      <c r="X54" s="9"/>
      <c r="Y54" s="9"/>
      <c r="Z54" s="9">
        <v>40</v>
      </c>
      <c r="AA54" s="9"/>
      <c r="AB54" s="9"/>
      <c r="AC54" s="9"/>
      <c r="AD54" s="9"/>
      <c r="AE54" s="9"/>
      <c r="AF54" s="9"/>
      <c r="AG54" s="9">
        <v>40</v>
      </c>
      <c r="AH54" s="9"/>
      <c r="AI54" s="9"/>
      <c r="AJ54" s="9"/>
      <c r="AK54" s="9"/>
      <c r="AL54" s="9">
        <v>40</v>
      </c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>
        <v>40</v>
      </c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>
        <v>40</v>
      </c>
      <c r="BL54" s="9"/>
      <c r="BM54" s="9"/>
      <c r="BN54" s="9"/>
      <c r="BO54" s="9"/>
      <c r="BP54" s="9">
        <v>40</v>
      </c>
      <c r="BQ54" s="9"/>
      <c r="BR54" s="9"/>
      <c r="BS54" s="9"/>
      <c r="BT54" s="9"/>
      <c r="BU54" s="9"/>
      <c r="BV54" s="9"/>
      <c r="BW54" s="9"/>
      <c r="BX54" s="9">
        <v>40</v>
      </c>
      <c r="BY54" s="9"/>
      <c r="BZ54" s="9"/>
      <c r="CA54" s="9"/>
      <c r="CB54" s="9"/>
      <c r="CC54" s="9"/>
      <c r="CD54" s="9">
        <v>40</v>
      </c>
      <c r="CE54" s="9"/>
      <c r="CF54" s="9"/>
      <c r="CG54" s="9"/>
      <c r="CH54" s="9">
        <v>19</v>
      </c>
      <c r="CI54" s="9"/>
      <c r="CJ54" s="9"/>
      <c r="CK54" s="9">
        <v>40</v>
      </c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>
        <v>40</v>
      </c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>
        <v>40</v>
      </c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>
        <v>40</v>
      </c>
      <c r="DX54" s="9"/>
      <c r="DY54" s="9">
        <f>SUM(D54+E54+F54+G54+H54+O54+P54+Q54+R54+S54+T54+AB54+AC54+AD54+AE54+AF54+AG54+AO54+AP54+AQ54+AR54+AS54+AT54+BA54+BB54+BC54+BD54+BE54+BM54+BN54+BO54+BP54+BQ54+BR54+BZ54+CA54+CB54+CC54+CD54+CE54+CM54+CN54+CO54+CP54+CQ54+CR54+CZ54+DA54+DB54+DC54+DD54+DE54+DL54+DM54+DN54+DO54+DP54+DQ54)/1000</f>
        <v>0.16</v>
      </c>
      <c r="DZ54" s="9">
        <f>DY54*C54</f>
        <v>6.2655999999999992</v>
      </c>
      <c r="EA54" s="9">
        <f>DY54*17</f>
        <v>2.72</v>
      </c>
      <c r="EB54" s="9">
        <f>EA54*C54</f>
        <v>106.51519999999999</v>
      </c>
      <c r="EC54" s="9">
        <f>SUM(I54+J54+K54+L54+M54+N54+U54+V54+W54+X54+Y54+Z54+AA54+AH54+AI54+AJ54+AK54+AL54+AM54+AN54+AU54+AV54+AW54+AX54+AY54+AZ54+BF54+BG54+BH54+BI54+BJ54+BK54+BL54+BS54+BT54+BU54+BV54+BW54+BX54+BY54+CF54+CG54+CH54+CI54+CJ54+CK54+CL54+CS54+CT54+CU54+CV54+CW54+CX54+CY54+DF54+DG54+DH54+DI54+DJ54+DK54+DR54+DS54+DT54+DU54+DV54+DW54+DX54)/1000</f>
        <v>0.41899999999999998</v>
      </c>
      <c r="ED54" s="9">
        <f>EC54*C54</f>
        <v>16.408039999999996</v>
      </c>
      <c r="EE54" s="9">
        <f>EC54*17</f>
        <v>7.1229999999999993</v>
      </c>
      <c r="EF54" s="9">
        <f>EE54*C54</f>
        <v>278.93667999999997</v>
      </c>
      <c r="EG54" s="9">
        <f>SUM(D54:DX54)/1000</f>
        <v>0.57899999999999996</v>
      </c>
      <c r="EH54" s="9">
        <f>EG54*C54</f>
        <v>22.673639999999995</v>
      </c>
      <c r="EI54" s="8" t="s">
        <v>74</v>
      </c>
      <c r="EJ54" s="9">
        <f>EG54*17</f>
        <v>9.843</v>
      </c>
      <c r="EK54" s="9">
        <f>EJ54*C54</f>
        <v>385.45187999999996</v>
      </c>
      <c r="EL54" s="9">
        <f>EA54*36</f>
        <v>97.92</v>
      </c>
      <c r="EM54" s="9">
        <f>EL54*C54</f>
        <v>3834.5471999999995</v>
      </c>
      <c r="EN54" s="9">
        <f>EA54*48</f>
        <v>130.56</v>
      </c>
      <c r="EO54" s="9">
        <f>EN54*C54</f>
        <v>5112.7295999999997</v>
      </c>
      <c r="EP54" s="9">
        <f>EA54*20</f>
        <v>54.400000000000006</v>
      </c>
      <c r="EQ54" s="9">
        <f>EP54*C54</f>
        <v>2130.3040000000001</v>
      </c>
      <c r="ER54" s="9">
        <f>EE54*36</f>
        <v>256.428</v>
      </c>
      <c r="ES54" s="9">
        <f>ER54*C54</f>
        <v>10041.720479999998</v>
      </c>
      <c r="ET54" s="9">
        <f>EE54*48</f>
        <v>341.904</v>
      </c>
      <c r="EU54" s="9">
        <f>ET54*C54</f>
        <v>13388.960639999999</v>
      </c>
      <c r="EV54" s="9">
        <f>EE54*20</f>
        <v>142.45999999999998</v>
      </c>
      <c r="EW54" s="9">
        <f>EV54*C54</f>
        <v>5578.7335999999987</v>
      </c>
      <c r="EX54" s="9">
        <f>EA54*104</f>
        <v>282.88</v>
      </c>
      <c r="EY54" s="130">
        <f>EX54*C54</f>
        <v>11077.5808</v>
      </c>
      <c r="EZ54" s="130">
        <f>EE54*104</f>
        <v>740.79199999999992</v>
      </c>
      <c r="FA54" s="130">
        <f>EZ54*C54</f>
        <v>29009.414719999993</v>
      </c>
      <c r="FB54" s="130">
        <f>EJ54*104</f>
        <v>1023.672</v>
      </c>
      <c r="FC54" s="130">
        <f>FB54*C54</f>
        <v>40086.995519999997</v>
      </c>
      <c r="FD54" s="9">
        <f>EA54*4</f>
        <v>10.88</v>
      </c>
      <c r="FE54" s="9">
        <f>FD54*C54</f>
        <v>426.06079999999997</v>
      </c>
      <c r="FF54" s="9">
        <f>EA54*6</f>
        <v>16.32</v>
      </c>
      <c r="FG54" s="9">
        <f>FF54*C54</f>
        <v>639.09119999999996</v>
      </c>
      <c r="FH54" s="9">
        <f>EA54*8</f>
        <v>21.76</v>
      </c>
      <c r="FI54" s="9">
        <f>FH54*C54</f>
        <v>852.12159999999994</v>
      </c>
      <c r="FJ54" s="9">
        <f>EE54*4</f>
        <v>28.491999999999997</v>
      </c>
      <c r="FK54" s="9">
        <f>FJ54*C54</f>
        <v>1115.7467199999999</v>
      </c>
      <c r="FL54" s="9">
        <f>EE54*6</f>
        <v>42.738</v>
      </c>
      <c r="FM54" s="9">
        <f>FL54*C54</f>
        <v>1673.6200799999999</v>
      </c>
      <c r="FN54" s="9">
        <f>EE54*8</f>
        <v>56.983999999999995</v>
      </c>
      <c r="FO54" s="9">
        <f>FN54*C54</f>
        <v>2231.4934399999997</v>
      </c>
      <c r="FP54" s="9">
        <f>EA54*15</f>
        <v>40.800000000000004</v>
      </c>
      <c r="FQ54" s="9">
        <f>FP54*C54</f>
        <v>1597.7280000000001</v>
      </c>
      <c r="FR54" s="9">
        <f>EE54*15</f>
        <v>106.84499999999998</v>
      </c>
      <c r="FS54" s="9">
        <f>FR54*C54</f>
        <v>4184.0501999999988</v>
      </c>
      <c r="FT54" s="9">
        <f>EJ54*15</f>
        <v>147.64500000000001</v>
      </c>
      <c r="FU54" s="9">
        <f>FT54*C54</f>
        <v>5781.7781999999997</v>
      </c>
      <c r="FV54" s="9">
        <f>EA54*16</f>
        <v>43.52</v>
      </c>
      <c r="FW54" s="9">
        <f>FV54*C54</f>
        <v>1704.2431999999999</v>
      </c>
      <c r="FX54" s="9">
        <f>EA54*16</f>
        <v>43.52</v>
      </c>
      <c r="FY54" s="9">
        <f>FX54*C54</f>
        <v>1704.2431999999999</v>
      </c>
      <c r="FZ54" s="9">
        <f>EA54*8</f>
        <v>21.76</v>
      </c>
      <c r="GA54" s="9">
        <f>FZ54*C54</f>
        <v>852.12159999999994</v>
      </c>
      <c r="GB54" s="9">
        <f>EE54*16</f>
        <v>113.96799999999999</v>
      </c>
      <c r="GC54" s="9">
        <f>GB54*C54</f>
        <v>4462.9868799999995</v>
      </c>
      <c r="GD54" s="9">
        <f>EE54*16</f>
        <v>113.96799999999999</v>
      </c>
      <c r="GE54" s="9">
        <f>GD54*C54</f>
        <v>4462.9868799999995</v>
      </c>
      <c r="GF54" s="9">
        <f>EE54*8</f>
        <v>56.983999999999995</v>
      </c>
      <c r="GG54" s="9">
        <f>GF54*C54</f>
        <v>2231.4934399999997</v>
      </c>
      <c r="GH54" s="9">
        <f>EA54*40</f>
        <v>108.80000000000001</v>
      </c>
      <c r="GI54" s="9">
        <f>GH54*C54</f>
        <v>4260.6080000000002</v>
      </c>
      <c r="GJ54" s="9">
        <f>EE54*40</f>
        <v>284.91999999999996</v>
      </c>
      <c r="GK54" s="9">
        <f>GJ54*C54</f>
        <v>11157.467199999997</v>
      </c>
      <c r="GL54" s="9">
        <f>EJ54*40</f>
        <v>393.72</v>
      </c>
      <c r="GM54" s="9">
        <f>GL54*C54</f>
        <v>15418.075199999999</v>
      </c>
      <c r="GN54" s="9">
        <f>EA54*13</f>
        <v>35.36</v>
      </c>
      <c r="GO54" s="9">
        <f>GN54*C54</f>
        <v>1384.6976</v>
      </c>
      <c r="GP54" s="9">
        <f>EA54*16</f>
        <v>43.52</v>
      </c>
      <c r="GQ54" s="9">
        <f>GP54*C54</f>
        <v>1704.2431999999999</v>
      </c>
      <c r="GR54" s="9">
        <f>EA54*7</f>
        <v>19.040000000000003</v>
      </c>
      <c r="GS54" s="9">
        <f>GR54*C54</f>
        <v>745.60640000000001</v>
      </c>
      <c r="GT54" s="9">
        <f>EE54*13</f>
        <v>92.59899999999999</v>
      </c>
      <c r="GU54" s="9">
        <f>GT54*C54</f>
        <v>3626.1768399999992</v>
      </c>
      <c r="GV54" s="9">
        <f>EE54*16</f>
        <v>113.96799999999999</v>
      </c>
      <c r="GW54" s="9">
        <f>GV54*C54</f>
        <v>4462.9868799999995</v>
      </c>
      <c r="GX54" s="9">
        <f>EE54*7</f>
        <v>49.860999999999997</v>
      </c>
      <c r="GY54" s="9">
        <f>GX54*C54</f>
        <v>1952.5567599999997</v>
      </c>
      <c r="GZ54" s="9">
        <f>EA54*35</f>
        <v>95.2</v>
      </c>
      <c r="HA54" s="9">
        <f>GZ54*C54</f>
        <v>3728.0319999999997</v>
      </c>
      <c r="HB54" s="9">
        <f>EE54*35</f>
        <v>249.30499999999998</v>
      </c>
      <c r="HC54" s="9">
        <f>HB54*C54</f>
        <v>9762.7837999999974</v>
      </c>
      <c r="HD54" s="9">
        <f>EJ54*35</f>
        <v>344.505</v>
      </c>
      <c r="HE54" s="9">
        <f>HD54*C54</f>
        <v>13490.815799999998</v>
      </c>
      <c r="HF54" s="9">
        <f>EA54*54</f>
        <v>146.88000000000002</v>
      </c>
      <c r="HG54" s="9">
        <f>HF54*C54</f>
        <v>5751.8208000000004</v>
      </c>
      <c r="HH54" s="9">
        <f>EA54*32</f>
        <v>87.04</v>
      </c>
      <c r="HI54" s="9">
        <f>HH54*C54</f>
        <v>3408.4863999999998</v>
      </c>
      <c r="HJ54" s="9">
        <f>EA54*23</f>
        <v>62.56</v>
      </c>
      <c r="HK54" s="9">
        <f>HJ54*C54</f>
        <v>2449.8496</v>
      </c>
      <c r="HL54" s="9">
        <f>EE54*54</f>
        <v>384.64199999999994</v>
      </c>
      <c r="HM54" s="9">
        <f>HL54*C54</f>
        <v>15062.580719999996</v>
      </c>
      <c r="HN54" s="9">
        <f>EE54*32</f>
        <v>227.93599999999998</v>
      </c>
      <c r="HO54" s="9">
        <f>HN54*C54</f>
        <v>8925.9737599999989</v>
      </c>
      <c r="HP54" s="9">
        <f t="shared" si="326"/>
        <v>163.82899999999998</v>
      </c>
      <c r="HQ54" s="9">
        <f>HP54*C54</f>
        <v>6415.543639999999</v>
      </c>
      <c r="HR54" s="9">
        <f>EA54*108</f>
        <v>293.76000000000005</v>
      </c>
      <c r="HS54" s="9">
        <f>HR54*C54</f>
        <v>11503.641600000001</v>
      </c>
      <c r="HT54" s="9">
        <f>EE54*108</f>
        <v>769.28399999999988</v>
      </c>
      <c r="HU54" s="9">
        <f>HT54*C54</f>
        <v>30125.161439999993</v>
      </c>
      <c r="HV54" s="9">
        <f>EJ54*108</f>
        <v>1063.0440000000001</v>
      </c>
      <c r="HW54" s="9">
        <f>HV54*C54</f>
        <v>41628.803039999999</v>
      </c>
      <c r="HX54" s="9">
        <f t="shared" si="325"/>
        <v>29.92</v>
      </c>
      <c r="HY54" s="9">
        <f>HX54*C54</f>
        <v>1171.6671999999999</v>
      </c>
      <c r="HZ54" s="9">
        <f>EA54*9</f>
        <v>24.48</v>
      </c>
      <c r="IA54" s="9">
        <f>HZ54*C54</f>
        <v>958.63679999999988</v>
      </c>
      <c r="IB54" s="9">
        <f>EA54*8</f>
        <v>21.76</v>
      </c>
      <c r="IC54" s="9">
        <f>IB54*C54</f>
        <v>852.12159999999994</v>
      </c>
      <c r="ID54" s="9">
        <f>EE54*11</f>
        <v>78.352999999999994</v>
      </c>
      <c r="IE54" s="9">
        <f>ID54*C54</f>
        <v>3068.3034799999996</v>
      </c>
      <c r="IF54" s="9">
        <f>EE54*9</f>
        <v>64.106999999999999</v>
      </c>
      <c r="IG54" s="9">
        <f>IF54*C54</f>
        <v>2510.4301199999995</v>
      </c>
      <c r="IH54" s="9">
        <f>EE54*8</f>
        <v>56.983999999999995</v>
      </c>
      <c r="II54" s="9">
        <f>IH54*C54</f>
        <v>2231.4934399999997</v>
      </c>
      <c r="IJ54" s="9">
        <f>EA54*27</f>
        <v>73.440000000000012</v>
      </c>
      <c r="IK54" s="9">
        <f>IJ54*C54</f>
        <v>2875.9104000000002</v>
      </c>
      <c r="IL54" s="9">
        <f>EE54*27</f>
        <v>192.32099999999997</v>
      </c>
      <c r="IM54" s="9">
        <f>IL54*C54</f>
        <v>7531.2903599999981</v>
      </c>
      <c r="IN54" s="9">
        <f>EJ54*27</f>
        <v>265.76100000000002</v>
      </c>
      <c r="IO54" s="9">
        <f>IN54*C54</f>
        <v>10407.20076</v>
      </c>
      <c r="IP54" s="9">
        <f>EA54*27</f>
        <v>73.440000000000012</v>
      </c>
      <c r="IQ54" s="9">
        <f>IP54*C54</f>
        <v>2875.9104000000002</v>
      </c>
      <c r="IR54" s="9">
        <f>EA54*22</f>
        <v>59.84</v>
      </c>
      <c r="IS54" s="9">
        <f>IR54*C54</f>
        <v>2343.3343999999997</v>
      </c>
      <c r="IT54" s="9">
        <f>EA54*15</f>
        <v>40.800000000000004</v>
      </c>
      <c r="IU54" s="9">
        <f>IT54*C54</f>
        <v>1597.7280000000001</v>
      </c>
      <c r="IV54" s="9">
        <f>EE54*27</f>
        <v>192.32099999999997</v>
      </c>
      <c r="IW54" s="9">
        <f>IV54*C54</f>
        <v>7531.2903599999981</v>
      </c>
      <c r="IX54" s="9">
        <f>EE54*22</f>
        <v>156.70599999999999</v>
      </c>
      <c r="IY54" s="9">
        <f>IX54*C54</f>
        <v>6136.6069599999992</v>
      </c>
      <c r="IZ54" s="9">
        <f>EE54*15</f>
        <v>106.84499999999998</v>
      </c>
      <c r="JA54" s="9">
        <f>IZ54*C54</f>
        <v>4184.0501999999988</v>
      </c>
      <c r="JB54" s="9">
        <f>EA54*63</f>
        <v>171.36</v>
      </c>
      <c r="JC54" s="9">
        <f>JB54*C54</f>
        <v>6710.4575999999997</v>
      </c>
      <c r="JD54" s="9">
        <f>EE54*63</f>
        <v>448.74899999999997</v>
      </c>
      <c r="JE54" s="9">
        <f>JD54*C54</f>
        <v>17573.010839999995</v>
      </c>
      <c r="JF54" s="9">
        <f>EJ54*63</f>
        <v>620.10900000000004</v>
      </c>
      <c r="JG54" s="9">
        <f>JF54*C54</f>
        <v>24283.468440000001</v>
      </c>
      <c r="JH54" s="9">
        <f>EA54*25</f>
        <v>68</v>
      </c>
      <c r="JI54" s="9">
        <f>JH54*C54</f>
        <v>2662.8799999999997</v>
      </c>
      <c r="JJ54" s="9">
        <f>EA54*24</f>
        <v>65.28</v>
      </c>
      <c r="JK54" s="9">
        <f>JJ54*C54</f>
        <v>2556.3647999999998</v>
      </c>
      <c r="JL54" s="9">
        <f>EA54*8</f>
        <v>21.76</v>
      </c>
      <c r="JM54" s="9">
        <f>JL54*C54</f>
        <v>852.12159999999994</v>
      </c>
      <c r="JN54" s="9">
        <f>EA54*25</f>
        <v>68</v>
      </c>
      <c r="JO54" s="9">
        <f>JN54*C54</f>
        <v>2662.8799999999997</v>
      </c>
      <c r="JP54" s="9">
        <f>EE54*24</f>
        <v>170.952</v>
      </c>
      <c r="JQ54" s="9">
        <f>JP54*C54</f>
        <v>6694.4803199999997</v>
      </c>
      <c r="JR54" s="9">
        <f>EE54*8</f>
        <v>56.983999999999995</v>
      </c>
      <c r="JS54" s="9">
        <f>JR54*C54</f>
        <v>2231.4934399999997</v>
      </c>
      <c r="JT54" s="9">
        <f>EA54*56</f>
        <v>152.32000000000002</v>
      </c>
      <c r="JU54" s="9">
        <f>JT54*C54</f>
        <v>5964.8512000000001</v>
      </c>
      <c r="JV54" s="9">
        <f>EE54*56</f>
        <v>398.88799999999998</v>
      </c>
      <c r="JW54" s="9">
        <f>JV54*C54</f>
        <v>15620.454079999998</v>
      </c>
      <c r="JX54" s="9">
        <f>EJ54*56</f>
        <v>551.20799999999997</v>
      </c>
      <c r="JY54" s="9">
        <f>JX54*C54</f>
        <v>21585.305279999997</v>
      </c>
      <c r="JZ54" s="9">
        <f>EA54*13</f>
        <v>35.36</v>
      </c>
      <c r="KA54" s="9">
        <f>JZ54*C54</f>
        <v>1384.6976</v>
      </c>
      <c r="KB54" s="9">
        <f>EA54*8</f>
        <v>21.76</v>
      </c>
      <c r="KC54" s="9">
        <f>KB54*C54</f>
        <v>852.12159999999994</v>
      </c>
      <c r="KD54" s="9">
        <f>EA54*5</f>
        <v>13.600000000000001</v>
      </c>
      <c r="KE54" s="9">
        <f>KD54*C54</f>
        <v>532.57600000000002</v>
      </c>
      <c r="KF54" s="9">
        <f>EE54*13</f>
        <v>92.59899999999999</v>
      </c>
      <c r="KG54" s="9">
        <f>KF54*C54</f>
        <v>3626.1768399999992</v>
      </c>
      <c r="KH54" s="9">
        <f>EE54*8</f>
        <v>56.983999999999995</v>
      </c>
      <c r="KI54" s="9">
        <f>KH54*C54</f>
        <v>2231.4934399999997</v>
      </c>
      <c r="KJ54" s="9">
        <f>EE54*5</f>
        <v>35.614999999999995</v>
      </c>
      <c r="KK54" s="9">
        <f>KJ54*C54</f>
        <v>1394.6833999999997</v>
      </c>
      <c r="KL54" s="9">
        <f>EA54*26</f>
        <v>70.72</v>
      </c>
      <c r="KM54" s="9">
        <f>KL54*C54</f>
        <v>2769.3951999999999</v>
      </c>
      <c r="KN54" s="9">
        <f>EE54*26</f>
        <v>185.19799999999998</v>
      </c>
      <c r="KO54" s="9">
        <f>KN54*C54</f>
        <v>7252.3536799999983</v>
      </c>
      <c r="KP54" s="9">
        <f>EJ54*26</f>
        <v>255.91800000000001</v>
      </c>
      <c r="KQ54" s="9">
        <f>KP54*C54</f>
        <v>10021.748879999999</v>
      </c>
      <c r="KR54" s="9">
        <f>EA54*10</f>
        <v>27.200000000000003</v>
      </c>
      <c r="KS54" s="9">
        <f>KR54*C54</f>
        <v>1065.152</v>
      </c>
      <c r="KT54" s="9">
        <f>EA54*14</f>
        <v>38.080000000000005</v>
      </c>
      <c r="KU54" s="9">
        <f>KT54*C54</f>
        <v>1491.2128</v>
      </c>
      <c r="KV54" s="9">
        <f>EA54*6</f>
        <v>16.32</v>
      </c>
      <c r="KW54" s="9">
        <f>KV54*C54</f>
        <v>639.09119999999996</v>
      </c>
      <c r="KX54" s="9">
        <f>EE54*10</f>
        <v>71.22999999999999</v>
      </c>
      <c r="KY54" s="9">
        <f>KX54*C54</f>
        <v>2789.3667999999993</v>
      </c>
      <c r="KZ54" s="9">
        <f>EE54*14</f>
        <v>99.721999999999994</v>
      </c>
      <c r="LA54" s="9">
        <f>KZ54*C54</f>
        <v>3905.1135199999994</v>
      </c>
      <c r="LB54" s="9">
        <f>EE54*6</f>
        <v>42.738</v>
      </c>
      <c r="LC54" s="9">
        <f>LB54*C54</f>
        <v>1673.6200799999999</v>
      </c>
      <c r="LD54" s="9">
        <f>EA54*29</f>
        <v>78.88000000000001</v>
      </c>
      <c r="LE54" s="9">
        <f>LD54*C54</f>
        <v>3088.9408000000003</v>
      </c>
      <c r="LF54" s="9">
        <f>EE54*29</f>
        <v>206.56699999999998</v>
      </c>
      <c r="LG54" s="9">
        <f>LF54*C54</f>
        <v>8089.1637199999986</v>
      </c>
      <c r="LH54" s="9">
        <f>EJ54*29</f>
        <v>285.447</v>
      </c>
      <c r="LI54" s="9">
        <f>LH54*C54</f>
        <v>11178.104519999999</v>
      </c>
      <c r="LJ54" s="9">
        <f>EA54*28</f>
        <v>76.160000000000011</v>
      </c>
      <c r="LK54" s="9">
        <f>LJ54*C54</f>
        <v>2982.4256</v>
      </c>
      <c r="LL54" s="9">
        <f>EA54*42</f>
        <v>114.24000000000001</v>
      </c>
      <c r="LM54" s="9">
        <f>LL54*C54</f>
        <v>4473.6383999999998</v>
      </c>
      <c r="LN54" s="9">
        <f>EA54*4</f>
        <v>10.88</v>
      </c>
      <c r="LO54" s="9">
        <f>LN54*C54</f>
        <v>426.06079999999997</v>
      </c>
      <c r="LP54" s="9">
        <f>EE54*28</f>
        <v>199.44399999999999</v>
      </c>
      <c r="LQ54" s="9">
        <f>LP54*C54</f>
        <v>7810.2270399999989</v>
      </c>
      <c r="LR54" s="9">
        <f>EE54*42</f>
        <v>299.166</v>
      </c>
      <c r="LS54" s="9">
        <f>LR54*C54</f>
        <v>11715.340559999999</v>
      </c>
      <c r="LT54" s="9">
        <f>EE54*4</f>
        <v>28.491999999999997</v>
      </c>
      <c r="LU54" s="9">
        <f>LT54*C54</f>
        <v>1115.7467199999999</v>
      </c>
      <c r="LV54" s="9">
        <f>EA54*74</f>
        <v>201.28</v>
      </c>
      <c r="LW54" s="9">
        <f>LV54*C54</f>
        <v>7882.1247999999996</v>
      </c>
      <c r="LX54" s="9">
        <f>EE54*74</f>
        <v>527.10199999999998</v>
      </c>
      <c r="LY54" s="9">
        <f>LX54*C54</f>
        <v>20641.314319999998</v>
      </c>
      <c r="LZ54" s="9">
        <f>EJ54*74</f>
        <v>728.38199999999995</v>
      </c>
      <c r="MA54" s="9">
        <f>LZ54*C54</f>
        <v>28523.439119999995</v>
      </c>
      <c r="MB54" s="9">
        <f>EA54*60</f>
        <v>163.20000000000002</v>
      </c>
      <c r="MC54" s="9">
        <f>MB54*C54</f>
        <v>6390.9120000000003</v>
      </c>
      <c r="MD54" s="9">
        <f>EA54*73</f>
        <v>198.56</v>
      </c>
      <c r="ME54" s="9">
        <f>MD54*C54</f>
        <v>7775.6095999999998</v>
      </c>
      <c r="MF54" s="9">
        <f>EA54*24</f>
        <v>65.28</v>
      </c>
      <c r="MG54" s="9">
        <f>MF54*C54</f>
        <v>2556.3647999999998</v>
      </c>
      <c r="MH54" s="9">
        <f>EE54*60</f>
        <v>427.37999999999994</v>
      </c>
      <c r="MI54" s="9">
        <f>MH54*C54</f>
        <v>16736.200799999995</v>
      </c>
      <c r="MJ54" s="9">
        <f>EE54*73</f>
        <v>519.97899999999993</v>
      </c>
      <c r="MK54" s="9">
        <f>MJ54*C54</f>
        <v>20362.377639999995</v>
      </c>
      <c r="ML54" s="9">
        <f>EE54*24</f>
        <v>170.952</v>
      </c>
      <c r="MM54" s="9">
        <f>ML54*C54</f>
        <v>6694.4803199999997</v>
      </c>
      <c r="MN54" s="9">
        <f>EA54*156</f>
        <v>424.32000000000005</v>
      </c>
      <c r="MO54" s="9">
        <f>MN54*C54</f>
        <v>16616.371200000001</v>
      </c>
      <c r="MP54" s="9">
        <f>EE54*156</f>
        <v>1111.1879999999999</v>
      </c>
      <c r="MQ54" s="9">
        <f>MP54*C54</f>
        <v>43514.122079999994</v>
      </c>
      <c r="MR54" s="9">
        <f>EJ54*156</f>
        <v>1535.508</v>
      </c>
      <c r="MS54" s="9">
        <f>MR54*C54</f>
        <v>60130.493279999995</v>
      </c>
      <c r="MT54" s="9">
        <f>EA54*43</f>
        <v>116.96000000000001</v>
      </c>
      <c r="MU54" s="9">
        <f>MT54*C54</f>
        <v>4580.1535999999996</v>
      </c>
      <c r="MV54" s="9">
        <f>EA54*40</f>
        <v>108.80000000000001</v>
      </c>
      <c r="MW54" s="9">
        <f>MV54*C54</f>
        <v>4260.6080000000002</v>
      </c>
      <c r="MX54" s="9">
        <f>EA54*15</f>
        <v>40.800000000000004</v>
      </c>
      <c r="MY54" s="9">
        <f>MX54*C54</f>
        <v>1597.7280000000001</v>
      </c>
      <c r="MZ54" s="9">
        <f>EE54*43</f>
        <v>306.28899999999999</v>
      </c>
      <c r="NA54" s="9">
        <f>MZ54*C54</f>
        <v>11994.277239999998</v>
      </c>
      <c r="NB54" s="9">
        <f>EE54*40</f>
        <v>284.91999999999996</v>
      </c>
      <c r="NC54" s="9">
        <f>NB54*C54</f>
        <v>11157.467199999997</v>
      </c>
      <c r="ND54" s="9">
        <f>EE54*15</f>
        <v>106.84499999999998</v>
      </c>
      <c r="NE54" s="9">
        <f>ND54*C54</f>
        <v>4184.0501999999988</v>
      </c>
      <c r="NF54" s="9">
        <f>EA54*96</f>
        <v>261.12</v>
      </c>
      <c r="NG54" s="9">
        <f>NF54*C54</f>
        <v>10225.459199999999</v>
      </c>
      <c r="NH54" s="9">
        <f>EE54*96</f>
        <v>683.80799999999999</v>
      </c>
      <c r="NI54" s="9">
        <f>NH54*C54</f>
        <v>26777.921279999999</v>
      </c>
      <c r="NJ54" s="9">
        <f>EJ54*96</f>
        <v>944.928</v>
      </c>
      <c r="NK54" s="9">
        <f>NJ54*C54</f>
        <v>37003.38048</v>
      </c>
      <c r="NL54" s="9">
        <f>EA54*44</f>
        <v>119.68</v>
      </c>
      <c r="NM54" s="9">
        <f>NL54*C54</f>
        <v>4686.6687999999995</v>
      </c>
      <c r="NN54" s="9">
        <f>EA54*48</f>
        <v>130.56</v>
      </c>
      <c r="NO54" s="9">
        <f>NN54*C54</f>
        <v>5112.7295999999997</v>
      </c>
      <c r="NP54" s="9">
        <f>EA54*22</f>
        <v>59.84</v>
      </c>
      <c r="NQ54" s="9">
        <f>NP54*C54</f>
        <v>2343.3343999999997</v>
      </c>
      <c r="NR54" s="9">
        <f>EE54*44</f>
        <v>313.41199999999998</v>
      </c>
      <c r="NS54" s="9">
        <f>NR54*C54</f>
        <v>12273.213919999998</v>
      </c>
      <c r="NT54" s="9">
        <f>EE54*48</f>
        <v>341.904</v>
      </c>
      <c r="NU54" s="9">
        <f>NT54*C54</f>
        <v>13388.960639999999</v>
      </c>
      <c r="NV54" s="9">
        <f>EE54*22</f>
        <v>156.70599999999999</v>
      </c>
      <c r="NW54" s="9">
        <f>NV54*C54</f>
        <v>6136.6069599999992</v>
      </c>
      <c r="NX54" s="9">
        <f>EA54*112</f>
        <v>304.64000000000004</v>
      </c>
      <c r="NY54" s="9">
        <f>NX54*C54</f>
        <v>11929.7024</v>
      </c>
      <c r="NZ54" s="9">
        <f>EE54*112</f>
        <v>797.77599999999995</v>
      </c>
      <c r="OA54" s="9">
        <f>NZ54*C54</f>
        <v>31240.908159999995</v>
      </c>
      <c r="OB54" s="9">
        <f>EJ54*112</f>
        <v>1102.4159999999999</v>
      </c>
      <c r="OC54" s="9">
        <f>OB54*C54</f>
        <v>43170.610559999994</v>
      </c>
      <c r="OD54" s="9">
        <f>EA54*14</f>
        <v>38.080000000000005</v>
      </c>
      <c r="OE54" s="9">
        <f>OD54*C54</f>
        <v>1491.2128</v>
      </c>
      <c r="OF54" s="9">
        <f>EA54*12</f>
        <v>32.64</v>
      </c>
      <c r="OG54" s="9">
        <f>OF54*C54</f>
        <v>1278.1823999999999</v>
      </c>
      <c r="OH54" s="9">
        <f>EA54*6</f>
        <v>16.32</v>
      </c>
      <c r="OI54" s="9">
        <f>OH54*C54</f>
        <v>639.09119999999996</v>
      </c>
      <c r="OJ54" s="9">
        <f>EE54*14</f>
        <v>99.721999999999994</v>
      </c>
      <c r="OK54" s="9">
        <f>OJ54*C54</f>
        <v>3905.1135199999994</v>
      </c>
      <c r="OL54" s="9">
        <f>EE54*12</f>
        <v>85.475999999999999</v>
      </c>
      <c r="OM54" s="9">
        <f>OL54*C54</f>
        <v>3347.2401599999998</v>
      </c>
      <c r="ON54" s="9">
        <f>EE54*6</f>
        <v>42.738</v>
      </c>
      <c r="OO54" s="9">
        <f>ON54*C54</f>
        <v>1673.6200799999999</v>
      </c>
      <c r="OP54" s="9">
        <f>EA54*32</f>
        <v>87.04</v>
      </c>
      <c r="OQ54" s="9">
        <f>OP54*C54</f>
        <v>3408.4863999999998</v>
      </c>
      <c r="OR54" s="9">
        <f t="shared" si="266"/>
        <v>227.93599999999998</v>
      </c>
      <c r="OS54" s="9">
        <f>OR54*C54</f>
        <v>8925.9737599999989</v>
      </c>
      <c r="OT54" s="9">
        <f>EJ54*39</f>
        <v>383.87700000000001</v>
      </c>
      <c r="OU54" s="9">
        <f>OT54*C54</f>
        <v>15032.623319999999</v>
      </c>
      <c r="OV54" s="9">
        <f>EA54*46</f>
        <v>125.12</v>
      </c>
      <c r="OW54" s="9">
        <f>OV54*C54</f>
        <v>4899.6992</v>
      </c>
      <c r="OX54" s="9">
        <f>EA54*28</f>
        <v>76.160000000000011</v>
      </c>
      <c r="OY54" s="9">
        <f>OX54*C54</f>
        <v>2982.4256</v>
      </c>
      <c r="OZ54" s="9">
        <f>EA54*36</f>
        <v>97.92</v>
      </c>
      <c r="PA54" s="9">
        <f>OZ54*C54</f>
        <v>3834.5471999999995</v>
      </c>
      <c r="PB54" s="9">
        <f>EE54*46</f>
        <v>327.65799999999996</v>
      </c>
      <c r="PC54" s="9">
        <f>PB54*C54</f>
        <v>12831.087279999998</v>
      </c>
      <c r="PD54" s="9">
        <f>EE54*28</f>
        <v>199.44399999999999</v>
      </c>
      <c r="PE54" s="9">
        <f>PD54*C54</f>
        <v>7810.2270399999989</v>
      </c>
      <c r="PF54" s="9">
        <f>EE54*36</f>
        <v>256.428</v>
      </c>
      <c r="PG54" s="9">
        <f>PF54*C54</f>
        <v>10041.720479999998</v>
      </c>
      <c r="PH54" s="9">
        <f>EA54*109</f>
        <v>296.48</v>
      </c>
      <c r="PI54" s="9">
        <f>PH54*C54</f>
        <v>11610.156799999999</v>
      </c>
      <c r="PJ54" s="9">
        <f>EE54*109</f>
        <v>776.40699999999993</v>
      </c>
      <c r="PK54" s="9">
        <f>PJ54*C54</f>
        <v>30404.098119999995</v>
      </c>
      <c r="PL54" s="9">
        <f>EJ54*109</f>
        <v>1072.8869999999999</v>
      </c>
      <c r="PM54" s="9">
        <f>PL54*C54</f>
        <v>42014.254919999992</v>
      </c>
      <c r="PN54" s="9">
        <f>EA54*13</f>
        <v>35.36</v>
      </c>
      <c r="PO54" s="9">
        <f>PN54*C54</f>
        <v>1384.6976</v>
      </c>
      <c r="PP54" s="9">
        <f>EA54*13</f>
        <v>35.36</v>
      </c>
      <c r="PQ54" s="9">
        <f>PP54*C54</f>
        <v>1384.6976</v>
      </c>
      <c r="PR54" s="9">
        <f>EA54*6</f>
        <v>16.32</v>
      </c>
      <c r="PS54" s="9">
        <f>PR54*C54</f>
        <v>639.09119999999996</v>
      </c>
      <c r="PT54" s="9">
        <f>EE54*13</f>
        <v>92.59899999999999</v>
      </c>
      <c r="PU54" s="9">
        <f>PT54*C54</f>
        <v>3626.1768399999992</v>
      </c>
      <c r="PV54" s="9">
        <f>EE54*13</f>
        <v>92.59899999999999</v>
      </c>
      <c r="PW54" s="9">
        <f>PV54*C54</f>
        <v>3626.1768399999992</v>
      </c>
      <c r="PX54" s="9">
        <f>EE54*6</f>
        <v>42.738</v>
      </c>
      <c r="PY54" s="9">
        <f>PX54*C54</f>
        <v>1673.6200799999999</v>
      </c>
      <c r="PZ54" s="9">
        <f>EA54*32</f>
        <v>87.04</v>
      </c>
      <c r="QA54" s="9">
        <f>PZ54*C54</f>
        <v>3408.4863999999998</v>
      </c>
      <c r="QB54" s="9">
        <f>EE54*32</f>
        <v>227.93599999999998</v>
      </c>
      <c r="QC54" s="9">
        <f>QB54*C54</f>
        <v>8925.9737599999989</v>
      </c>
      <c r="QD54" s="9">
        <f>EJ54*32</f>
        <v>314.976</v>
      </c>
      <c r="QE54" s="9">
        <f>QD54*C54</f>
        <v>12334.460159999999</v>
      </c>
      <c r="QF54" s="9">
        <f>EA54*71</f>
        <v>193.12</v>
      </c>
      <c r="QG54" s="9">
        <f>QF54*C54</f>
        <v>7562.5791999999992</v>
      </c>
      <c r="QH54" s="9">
        <f>EE54*71</f>
        <v>505.73299999999995</v>
      </c>
      <c r="QI54" s="9">
        <f>QH54*C54</f>
        <v>19804.504279999997</v>
      </c>
      <c r="QJ54" s="9">
        <f>EJ54*71</f>
        <v>698.85299999999995</v>
      </c>
      <c r="QK54" s="9">
        <f>QJ54*C54</f>
        <v>27367.083479999998</v>
      </c>
      <c r="QL54" s="24">
        <f>SUM(FB54+FT54+GL54+HD54+HV54+IN54+JF54+JF54+JX54+KP54+LH54+LZ54+MR54+NJ54+OB54+OT54+PL54+QD54+QJ54)</f>
        <v>12352.965</v>
      </c>
      <c r="QM54" s="24">
        <f t="shared" si="363"/>
        <v>459458.64095999993</v>
      </c>
    </row>
    <row r="55" spans="1:456" s="117" customFormat="1" ht="36" customHeight="1" x14ac:dyDescent="0.25">
      <c r="A55" s="115"/>
      <c r="B55" s="112"/>
      <c r="C55" s="102"/>
      <c r="D55" s="113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2"/>
      <c r="EK55" s="113"/>
      <c r="EL55" s="113"/>
      <c r="EM55" s="113">
        <f>SUM(EM51:EM54)</f>
        <v>20247.101999999999</v>
      </c>
      <c r="EN55" s="113"/>
      <c r="EO55" s="113">
        <f t="shared" ref="EO55:FC55" si="364">SUM(EO51:EO54)</f>
        <v>26996.135999999999</v>
      </c>
      <c r="EP55" s="113"/>
      <c r="EQ55" s="113">
        <f t="shared" si="364"/>
        <v>11248.39</v>
      </c>
      <c r="ER55" s="113"/>
      <c r="ES55" s="113">
        <f t="shared" si="364"/>
        <v>25319.494476</v>
      </c>
      <c r="ET55" s="113"/>
      <c r="EU55" s="113">
        <f t="shared" si="364"/>
        <v>33759.325968000005</v>
      </c>
      <c r="EV55" s="113"/>
      <c r="EW55" s="113">
        <f t="shared" si="364"/>
        <v>14066.38582</v>
      </c>
      <c r="EX55" s="113"/>
      <c r="EY55" s="129">
        <f t="shared" si="364"/>
        <v>58491.627999999997</v>
      </c>
      <c r="EZ55" s="129"/>
      <c r="FA55" s="129">
        <f t="shared" si="364"/>
        <v>73145.206263999993</v>
      </c>
      <c r="FB55" s="129"/>
      <c r="FC55" s="129">
        <f t="shared" si="364"/>
        <v>131636.834264</v>
      </c>
      <c r="FD55" s="113"/>
      <c r="FE55" s="113">
        <f>SUM(FE51:FE54)</f>
        <v>2249.6779999999999</v>
      </c>
      <c r="FF55" s="113"/>
      <c r="FG55" s="113">
        <f t="shared" ref="FG55:FS55" si="365">SUM(FG51:FG54)</f>
        <v>3374.5169999999998</v>
      </c>
      <c r="FH55" s="113"/>
      <c r="FI55" s="113">
        <f t="shared" si="365"/>
        <v>4499.3559999999998</v>
      </c>
      <c r="FJ55" s="113"/>
      <c r="FK55" s="113">
        <f t="shared" si="365"/>
        <v>2813.2771640000001</v>
      </c>
      <c r="FL55" s="113"/>
      <c r="FM55" s="113">
        <f t="shared" si="365"/>
        <v>4219.9157460000006</v>
      </c>
      <c r="FN55" s="113"/>
      <c r="FO55" s="113">
        <f t="shared" si="365"/>
        <v>5626.5543280000002</v>
      </c>
      <c r="FP55" s="113"/>
      <c r="FQ55" s="113">
        <f t="shared" si="365"/>
        <v>8436.2924999999996</v>
      </c>
      <c r="FR55" s="113"/>
      <c r="FS55" s="113">
        <f t="shared" si="365"/>
        <v>10549.789364999999</v>
      </c>
      <c r="FT55" s="113"/>
      <c r="FU55" s="129">
        <f t="shared" ref="FU55" si="366">SUM(FU51:FU54)</f>
        <v>18986.081865</v>
      </c>
      <c r="FV55" s="113"/>
      <c r="FW55" s="113">
        <f>SUM(FW51:FW54)</f>
        <v>8998.7119999999995</v>
      </c>
      <c r="FX55" s="113"/>
      <c r="FY55" s="113">
        <f t="shared" ref="FY55:GK55" si="367">SUM(FY51:FY54)</f>
        <v>8998.7119999999995</v>
      </c>
      <c r="FZ55" s="113"/>
      <c r="GA55" s="113">
        <f t="shared" si="367"/>
        <v>4499.3559999999998</v>
      </c>
      <c r="GB55" s="113"/>
      <c r="GC55" s="113">
        <f t="shared" si="367"/>
        <v>11253.108656</v>
      </c>
      <c r="GD55" s="113"/>
      <c r="GE55" s="113">
        <f t="shared" si="367"/>
        <v>11253.108656</v>
      </c>
      <c r="GF55" s="113"/>
      <c r="GG55" s="113">
        <f t="shared" si="367"/>
        <v>5626.5543280000002</v>
      </c>
      <c r="GH55" s="113"/>
      <c r="GI55" s="113">
        <f t="shared" si="367"/>
        <v>22496.78</v>
      </c>
      <c r="GJ55" s="113"/>
      <c r="GK55" s="129">
        <f t="shared" si="367"/>
        <v>28132.771639999999</v>
      </c>
      <c r="GL55" s="113"/>
      <c r="GM55" s="113">
        <f>SUM(GM51:GM54)</f>
        <v>50629.551639999998</v>
      </c>
      <c r="GN55" s="113"/>
      <c r="GO55" s="113">
        <f>SUM(GO51:GO54)</f>
        <v>7311.4534999999996</v>
      </c>
      <c r="GP55" s="113"/>
      <c r="GQ55" s="113">
        <f t="shared" ref="GQ55:HE55" si="368">SUM(GQ51:GQ54)</f>
        <v>8998.7119999999995</v>
      </c>
      <c r="GR55" s="113"/>
      <c r="GS55" s="113">
        <f t="shared" si="368"/>
        <v>3936.9365000000003</v>
      </c>
      <c r="GT55" s="113"/>
      <c r="GU55" s="113">
        <f t="shared" si="368"/>
        <v>9143.1507829999991</v>
      </c>
      <c r="GV55" s="113"/>
      <c r="GW55" s="113">
        <f t="shared" si="368"/>
        <v>11253.108656</v>
      </c>
      <c r="GX55" s="113"/>
      <c r="GY55" s="113">
        <f t="shared" si="368"/>
        <v>4923.2350369999995</v>
      </c>
      <c r="GZ55" s="113"/>
      <c r="HA55" s="113">
        <f t="shared" si="368"/>
        <v>19684.682499999999</v>
      </c>
      <c r="HB55" s="113"/>
      <c r="HC55" s="129">
        <f t="shared" si="368"/>
        <v>24616.175184999996</v>
      </c>
      <c r="HD55" s="113"/>
      <c r="HE55" s="113">
        <f t="shared" si="368"/>
        <v>44300.857684999995</v>
      </c>
      <c r="HF55" s="113"/>
      <c r="HG55" s="113">
        <f>SUM(HG51:HG54)</f>
        <v>30370.653000000002</v>
      </c>
      <c r="HH55" s="113"/>
      <c r="HI55" s="113">
        <f t="shared" ref="HI55:HW55" si="369">SUM(HI51:HI54)</f>
        <v>17997.423999999999</v>
      </c>
      <c r="HJ55" s="113"/>
      <c r="HK55" s="113">
        <f t="shared" si="369"/>
        <v>12935.648500000001</v>
      </c>
      <c r="HL55" s="113"/>
      <c r="HM55" s="113">
        <f t="shared" si="369"/>
        <v>37979.241713999996</v>
      </c>
      <c r="HN55" s="113"/>
      <c r="HO55" s="113">
        <f t="shared" si="369"/>
        <v>22506.217312000001</v>
      </c>
      <c r="HP55" s="9">
        <f t="shared" si="326"/>
        <v>0</v>
      </c>
      <c r="HQ55" s="113">
        <f t="shared" si="369"/>
        <v>16176.343692999999</v>
      </c>
      <c r="HR55" s="113"/>
      <c r="HS55" s="113">
        <f t="shared" si="369"/>
        <v>60741.306000000004</v>
      </c>
      <c r="HT55" s="113"/>
      <c r="HU55" s="113">
        <f t="shared" si="369"/>
        <v>75958.483427999992</v>
      </c>
      <c r="HV55" s="113"/>
      <c r="HW55" s="129">
        <f t="shared" si="369"/>
        <v>136699.78942799999</v>
      </c>
      <c r="HX55" s="9"/>
      <c r="HY55" s="113">
        <f>SUM(HY51:HY54)</f>
        <v>6186.6144999999997</v>
      </c>
      <c r="HZ55" s="113"/>
      <c r="IA55" s="113">
        <f t="shared" ref="IA55:IM55" si="370">SUM(IA51:IA54)</f>
        <v>5061.7754999999997</v>
      </c>
      <c r="IB55" s="113"/>
      <c r="IC55" s="113">
        <f t="shared" si="370"/>
        <v>4499.3559999999998</v>
      </c>
      <c r="ID55" s="113"/>
      <c r="IE55" s="113">
        <f t="shared" si="370"/>
        <v>7736.5122009999995</v>
      </c>
      <c r="IF55" s="113"/>
      <c r="IG55" s="113">
        <f t="shared" si="370"/>
        <v>6329.873619</v>
      </c>
      <c r="IH55" s="113"/>
      <c r="II55" s="113">
        <f t="shared" si="370"/>
        <v>5626.5543280000002</v>
      </c>
      <c r="IJ55" s="113"/>
      <c r="IK55" s="113">
        <f t="shared" si="370"/>
        <v>15185.326500000001</v>
      </c>
      <c r="IL55" s="113"/>
      <c r="IM55" s="113">
        <f t="shared" si="370"/>
        <v>18989.620856999998</v>
      </c>
      <c r="IN55" s="113"/>
      <c r="IO55" s="129">
        <f>SUM(IO51:IO54)</f>
        <v>34174.947356999997</v>
      </c>
      <c r="IP55" s="113"/>
      <c r="IQ55" s="113">
        <f>SUM(IQ51:IQ54)</f>
        <v>15185.326500000001</v>
      </c>
      <c r="IR55" s="113"/>
      <c r="IS55" s="113">
        <f t="shared" ref="IS55:JG55" si="371">SUM(IS51:IS54)</f>
        <v>12373.228999999999</v>
      </c>
      <c r="IT55" s="113"/>
      <c r="IU55" s="113">
        <f t="shared" si="371"/>
        <v>8436.2924999999996</v>
      </c>
      <c r="IV55" s="113"/>
      <c r="IW55" s="113">
        <f t="shared" si="371"/>
        <v>18989.620856999998</v>
      </c>
      <c r="IX55" s="113"/>
      <c r="IY55" s="113">
        <f t="shared" si="371"/>
        <v>15473.024401999999</v>
      </c>
      <c r="IZ55" s="113"/>
      <c r="JA55" s="113">
        <f t="shared" si="371"/>
        <v>10549.789364999999</v>
      </c>
      <c r="JB55" s="113"/>
      <c r="JC55" s="113">
        <f t="shared" si="371"/>
        <v>35432.428500000002</v>
      </c>
      <c r="JD55" s="113"/>
      <c r="JE55" s="113">
        <f t="shared" si="371"/>
        <v>44309.115332999994</v>
      </c>
      <c r="JF55" s="113"/>
      <c r="JG55" s="129">
        <f t="shared" si="371"/>
        <v>79741.543833000003</v>
      </c>
      <c r="JH55" s="113"/>
      <c r="JI55" s="113">
        <f>SUM(JI51:JI54)</f>
        <v>14060.487500000001</v>
      </c>
      <c r="JJ55" s="113"/>
      <c r="JK55" s="113">
        <f t="shared" ref="JK55:JY55" si="372">SUM(JK51:JK54)</f>
        <v>13498.067999999999</v>
      </c>
      <c r="JL55" s="113"/>
      <c r="JM55" s="113">
        <f t="shared" si="372"/>
        <v>4499.3559999999998</v>
      </c>
      <c r="JN55" s="113"/>
      <c r="JO55" s="113">
        <f t="shared" si="372"/>
        <v>14060.487500000001</v>
      </c>
      <c r="JP55" s="113"/>
      <c r="JQ55" s="113">
        <f t="shared" si="372"/>
        <v>16879.662984000002</v>
      </c>
      <c r="JR55" s="113"/>
      <c r="JS55" s="113">
        <f t="shared" si="372"/>
        <v>5626.5543280000002</v>
      </c>
      <c r="JT55" s="113"/>
      <c r="JU55" s="113">
        <f t="shared" si="372"/>
        <v>31495.492000000002</v>
      </c>
      <c r="JV55" s="113"/>
      <c r="JW55" s="133">
        <f t="shared" si="372"/>
        <v>39385.880295999996</v>
      </c>
      <c r="JX55" s="113"/>
      <c r="JY55" s="113">
        <f t="shared" si="372"/>
        <v>70881.372295999987</v>
      </c>
      <c r="JZ55" s="113"/>
      <c r="KA55" s="113">
        <f>SUM(KA51:KA54)</f>
        <v>7311.4534999999996</v>
      </c>
      <c r="KB55" s="113"/>
      <c r="KC55" s="113">
        <f t="shared" ref="KC55:KO55" si="373">SUM(KC51:KC54)</f>
        <v>4499.3559999999998</v>
      </c>
      <c r="KD55" s="113"/>
      <c r="KE55" s="113">
        <f t="shared" si="373"/>
        <v>2812.0974999999999</v>
      </c>
      <c r="KF55" s="113"/>
      <c r="KG55" s="113">
        <f t="shared" si="373"/>
        <v>9143.1507829999991</v>
      </c>
      <c r="KH55" s="113"/>
      <c r="KI55" s="113">
        <f t="shared" si="373"/>
        <v>5626.5543280000002</v>
      </c>
      <c r="KJ55" s="113"/>
      <c r="KK55" s="113">
        <f t="shared" si="373"/>
        <v>3516.5964549999999</v>
      </c>
      <c r="KL55" s="113"/>
      <c r="KM55" s="113">
        <f t="shared" si="373"/>
        <v>14622.906999999999</v>
      </c>
      <c r="KN55" s="113"/>
      <c r="KO55" s="113">
        <f t="shared" si="373"/>
        <v>18286.301565999998</v>
      </c>
      <c r="KP55" s="113"/>
      <c r="KQ55" s="133">
        <f>SUM(KQ51:KQ54)</f>
        <v>32909.208566000001</v>
      </c>
      <c r="KR55" s="113"/>
      <c r="KS55" s="113">
        <f>SUM(KS51:KS54)</f>
        <v>5624.1949999999997</v>
      </c>
      <c r="KT55" s="113"/>
      <c r="KU55" s="113">
        <f t="shared" ref="KU55:LI55" si="374">SUM(KU51:KU54)</f>
        <v>7873.8730000000005</v>
      </c>
      <c r="KV55" s="113"/>
      <c r="KW55" s="113">
        <f t="shared" si="374"/>
        <v>3374.5169999999998</v>
      </c>
      <c r="KX55" s="113"/>
      <c r="KY55" s="113">
        <f t="shared" si="374"/>
        <v>7033.1929099999998</v>
      </c>
      <c r="KZ55" s="113"/>
      <c r="LA55" s="113">
        <f t="shared" si="374"/>
        <v>9846.4700739999989</v>
      </c>
      <c r="LB55" s="113"/>
      <c r="LC55" s="113">
        <f t="shared" si="374"/>
        <v>4219.9157460000006</v>
      </c>
      <c r="LD55" s="113"/>
      <c r="LE55" s="113">
        <f t="shared" si="374"/>
        <v>16310.165499999999</v>
      </c>
      <c r="LF55" s="113"/>
      <c r="LG55" s="113">
        <f t="shared" si="374"/>
        <v>20396.259439000001</v>
      </c>
      <c r="LH55" s="113"/>
      <c r="LI55" s="133">
        <f t="shared" si="374"/>
        <v>36706.424938999997</v>
      </c>
      <c r="LJ55" s="113"/>
      <c r="LK55" s="113">
        <f>SUM(LK51:LK54)</f>
        <v>15747.746000000001</v>
      </c>
      <c r="LL55" s="113"/>
      <c r="LM55" s="113">
        <f t="shared" ref="LM55:MA55" si="375">SUM(LM51:LM54)</f>
        <v>23621.619000000002</v>
      </c>
      <c r="LN55" s="113"/>
      <c r="LO55" s="113">
        <f t="shared" si="375"/>
        <v>2249.6779999999999</v>
      </c>
      <c r="LP55" s="113"/>
      <c r="LQ55" s="113">
        <f t="shared" si="375"/>
        <v>19692.940147999998</v>
      </c>
      <c r="LR55" s="113"/>
      <c r="LS55" s="113">
        <f t="shared" si="375"/>
        <v>29539.410221999999</v>
      </c>
      <c r="LT55" s="113"/>
      <c r="LU55" s="113">
        <f t="shared" si="375"/>
        <v>2813.2771640000001</v>
      </c>
      <c r="LV55" s="113"/>
      <c r="LW55" s="113">
        <f t="shared" si="375"/>
        <v>41619.042999999998</v>
      </c>
      <c r="LX55" s="113"/>
      <c r="LY55" s="113">
        <f t="shared" si="375"/>
        <v>52045.627533999999</v>
      </c>
      <c r="LZ55" s="113"/>
      <c r="MA55" s="133">
        <f t="shared" si="375"/>
        <v>93664.67053399999</v>
      </c>
      <c r="MB55" s="113"/>
      <c r="MC55" s="113">
        <f>SUM(MC51:MC54)</f>
        <v>33745.17</v>
      </c>
      <c r="MD55" s="113"/>
      <c r="ME55" s="113">
        <f t="shared" ref="ME55:MS55" si="376">SUM(ME51:ME54)</f>
        <v>41056.623500000002</v>
      </c>
      <c r="MF55" s="113"/>
      <c r="MG55" s="113">
        <f t="shared" si="376"/>
        <v>13498.067999999999</v>
      </c>
      <c r="MH55" s="113"/>
      <c r="MI55" s="113">
        <f t="shared" si="376"/>
        <v>42199.157459999995</v>
      </c>
      <c r="MJ55" s="113"/>
      <c r="MK55" s="113">
        <f t="shared" si="376"/>
        <v>51342.308242999992</v>
      </c>
      <c r="ML55" s="113"/>
      <c r="MM55" s="113">
        <f t="shared" si="376"/>
        <v>16879.662984000002</v>
      </c>
      <c r="MN55" s="113"/>
      <c r="MO55" s="113">
        <f t="shared" si="376"/>
        <v>87737.44200000001</v>
      </c>
      <c r="MP55" s="113"/>
      <c r="MQ55" s="113">
        <f t="shared" si="376"/>
        <v>109717.809396</v>
      </c>
      <c r="MR55" s="113"/>
      <c r="MS55" s="133">
        <f t="shared" si="376"/>
        <v>197455.25139599998</v>
      </c>
      <c r="MT55" s="113"/>
      <c r="MU55" s="113">
        <f>SUM(MU51:MU54)</f>
        <v>24184.038500000002</v>
      </c>
      <c r="MV55" s="113"/>
      <c r="MW55" s="113">
        <f t="shared" ref="MW55:NK55" si="377">SUM(MW51:MW54)</f>
        <v>22496.78</v>
      </c>
      <c r="MX55" s="113"/>
      <c r="MY55" s="113">
        <f t="shared" si="377"/>
        <v>8436.2924999999996</v>
      </c>
      <c r="MZ55" s="113"/>
      <c r="NA55" s="113">
        <f t="shared" si="377"/>
        <v>30242.729512999998</v>
      </c>
      <c r="NB55" s="113"/>
      <c r="NC55" s="113">
        <f t="shared" si="377"/>
        <v>28132.771639999999</v>
      </c>
      <c r="ND55" s="113"/>
      <c r="NE55" s="113">
        <f t="shared" si="377"/>
        <v>10549.789364999999</v>
      </c>
      <c r="NF55" s="113"/>
      <c r="NG55" s="113">
        <f t="shared" si="377"/>
        <v>53992.271999999997</v>
      </c>
      <c r="NH55" s="113"/>
      <c r="NI55" s="113">
        <f t="shared" si="377"/>
        <v>67518.651936000009</v>
      </c>
      <c r="NJ55" s="113"/>
      <c r="NK55" s="133">
        <f t="shared" si="377"/>
        <v>121510.92393600001</v>
      </c>
      <c r="NL55" s="113"/>
      <c r="NM55" s="113">
        <f>SUM(NM51:NM54)</f>
        <v>24746.457999999999</v>
      </c>
      <c r="NN55" s="113"/>
      <c r="NO55" s="113">
        <f t="shared" ref="NO55:OC55" si="378">SUM(NO51:NO54)</f>
        <v>26996.135999999999</v>
      </c>
      <c r="NP55" s="113"/>
      <c r="NQ55" s="113">
        <f t="shared" si="378"/>
        <v>12373.228999999999</v>
      </c>
      <c r="NR55" s="113"/>
      <c r="NS55" s="113">
        <f t="shared" si="378"/>
        <v>30946.048803999998</v>
      </c>
      <c r="NT55" s="113"/>
      <c r="NU55" s="113">
        <f t="shared" si="378"/>
        <v>33759.325968000005</v>
      </c>
      <c r="NV55" s="113"/>
      <c r="NW55" s="113">
        <f t="shared" si="378"/>
        <v>15473.024401999999</v>
      </c>
      <c r="NX55" s="113"/>
      <c r="NY55" s="113">
        <f t="shared" si="378"/>
        <v>62990.984000000004</v>
      </c>
      <c r="NZ55" s="113"/>
      <c r="OA55" s="113">
        <f t="shared" si="378"/>
        <v>78771.760591999991</v>
      </c>
      <c r="OB55" s="113"/>
      <c r="OC55" s="133">
        <f t="shared" si="378"/>
        <v>141762.74459199997</v>
      </c>
      <c r="OD55" s="113"/>
      <c r="OE55" s="113">
        <f>SUM(OE51:OE54)</f>
        <v>7873.8730000000005</v>
      </c>
      <c r="OF55" s="113"/>
      <c r="OG55" s="113">
        <f t="shared" ref="OG55:OU55" si="379">SUM(OG51:OG54)</f>
        <v>6749.0339999999997</v>
      </c>
      <c r="OH55" s="113"/>
      <c r="OI55" s="113">
        <f t="shared" si="379"/>
        <v>3374.5169999999998</v>
      </c>
      <c r="OJ55" s="113"/>
      <c r="OK55" s="113">
        <f t="shared" si="379"/>
        <v>9846.4700739999989</v>
      </c>
      <c r="OL55" s="113"/>
      <c r="OM55" s="113">
        <f t="shared" si="379"/>
        <v>8439.8314920000012</v>
      </c>
      <c r="ON55" s="113"/>
      <c r="OO55" s="113">
        <f t="shared" si="379"/>
        <v>4219.9157460000006</v>
      </c>
      <c r="OP55" s="113"/>
      <c r="OQ55" s="113">
        <f t="shared" si="379"/>
        <v>17997.423999999999</v>
      </c>
      <c r="OR55" s="113"/>
      <c r="OS55" s="113">
        <f t="shared" si="379"/>
        <v>22506.217312000001</v>
      </c>
      <c r="OT55" s="113"/>
      <c r="OU55" s="133">
        <f t="shared" si="379"/>
        <v>49363.812848999994</v>
      </c>
      <c r="OV55" s="113"/>
      <c r="OW55" s="113">
        <f>SUM(OW51:OW54)</f>
        <v>25871.297000000002</v>
      </c>
      <c r="OX55" s="113"/>
      <c r="OY55" s="113">
        <f t="shared" ref="OY55:PM55" si="380">SUM(OY51:OY54)</f>
        <v>15747.746000000001</v>
      </c>
      <c r="OZ55" s="113"/>
      <c r="PA55" s="113">
        <f t="shared" si="380"/>
        <v>20247.101999999999</v>
      </c>
      <c r="PB55" s="113"/>
      <c r="PC55" s="113">
        <f t="shared" si="380"/>
        <v>32352.687385999998</v>
      </c>
      <c r="PD55" s="113"/>
      <c r="PE55" s="113">
        <f t="shared" si="380"/>
        <v>19692.940147999998</v>
      </c>
      <c r="PF55" s="113"/>
      <c r="PG55" s="113">
        <f t="shared" si="380"/>
        <v>25319.494476</v>
      </c>
      <c r="PH55" s="113"/>
      <c r="PI55" s="113">
        <f t="shared" si="380"/>
        <v>61303.7255</v>
      </c>
      <c r="PJ55" s="113"/>
      <c r="PK55" s="113">
        <f t="shared" si="380"/>
        <v>76661.802718999999</v>
      </c>
      <c r="PL55" s="113"/>
      <c r="PM55" s="133">
        <f t="shared" si="380"/>
        <v>137965.52821899997</v>
      </c>
      <c r="PN55" s="113"/>
      <c r="PO55" s="113">
        <f>SUM(PO51:PO54)</f>
        <v>7311.4534999999996</v>
      </c>
      <c r="PP55" s="113"/>
      <c r="PQ55" s="113">
        <f t="shared" ref="PQ55:QE55" si="381">SUM(PQ51:PQ54)</f>
        <v>7311.4534999999996</v>
      </c>
      <c r="PR55" s="113"/>
      <c r="PS55" s="113">
        <f t="shared" si="381"/>
        <v>3374.5169999999998</v>
      </c>
      <c r="PT55" s="113"/>
      <c r="PU55" s="113">
        <f t="shared" si="381"/>
        <v>9143.1507829999991</v>
      </c>
      <c r="PV55" s="113"/>
      <c r="PW55" s="113">
        <f t="shared" si="381"/>
        <v>9143.1507829999991</v>
      </c>
      <c r="PX55" s="113"/>
      <c r="PY55" s="113">
        <f t="shared" si="381"/>
        <v>4219.9157460000006</v>
      </c>
      <c r="PZ55" s="113"/>
      <c r="QA55" s="113">
        <f t="shared" si="381"/>
        <v>17997.423999999999</v>
      </c>
      <c r="QB55" s="113"/>
      <c r="QC55" s="113">
        <f t="shared" si="381"/>
        <v>22506.217312000001</v>
      </c>
      <c r="QD55" s="113"/>
      <c r="QE55" s="133">
        <f t="shared" si="381"/>
        <v>40503.641311999992</v>
      </c>
      <c r="QF55" s="113"/>
      <c r="QG55" s="113">
        <f>SUM(QG51:QG54)</f>
        <v>39931.784500000002</v>
      </c>
      <c r="QH55" s="113"/>
      <c r="QI55" s="113">
        <f t="shared" ref="QI55:QK55" si="382">SUM(QI51:QI54)</f>
        <v>49935.669661</v>
      </c>
      <c r="QJ55" s="113"/>
      <c r="QK55" s="133">
        <f t="shared" si="382"/>
        <v>89867.454161000001</v>
      </c>
      <c r="QL55" s="113"/>
      <c r="QM55" s="114">
        <f t="shared" si="363"/>
        <v>1508760.6388720004</v>
      </c>
      <c r="QN55" s="114"/>
    </row>
    <row r="56" spans="1:456" s="140" customFormat="1" ht="18.75" customHeight="1" x14ac:dyDescent="0.25">
      <c r="A56" s="135" t="s">
        <v>82</v>
      </c>
      <c r="B56" s="136" t="s">
        <v>3</v>
      </c>
      <c r="C56" s="134">
        <v>350</v>
      </c>
      <c r="D56" s="137"/>
      <c r="E56" s="137"/>
      <c r="F56" s="137"/>
      <c r="G56" s="137">
        <v>10</v>
      </c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>
        <v>10</v>
      </c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>
        <v>10</v>
      </c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>
        <v>10</v>
      </c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>
        <v>10</v>
      </c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>
        <v>10</v>
      </c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>
        <v>10</v>
      </c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>
        <v>10</v>
      </c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>
        <v>10</v>
      </c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>
        <v>10</v>
      </c>
      <c r="DR56" s="137"/>
      <c r="DS56" s="137"/>
      <c r="DT56" s="137"/>
      <c r="DU56" s="137"/>
      <c r="DV56" s="137"/>
      <c r="DW56" s="137"/>
      <c r="DX56" s="137"/>
      <c r="DY56" s="134">
        <f t="shared" ref="DY56" si="383">SUM(D56+E56+F56+G56+H56+O56+P56+Q56+R56+S56+T56+AB56+AC56+AD56+AE56+AF56+AG56+AO56+AP56+AQ56+AR56+AS56+AT56+BA56+BB56+BC56+BD56+BE56+BM56+BN56+BO56+BP56+BQ56+BR56+BZ56+CA56+CB56+CC56+CD56+CE56+CM56+CN56+CO56+CP56+CQ56+CR56+CZ56+DA56+DB56+DC56+DD56+DE56+DL56+DM56+DN56+DO56+DP56+DQ56)/1000</f>
        <v>0.1</v>
      </c>
      <c r="DZ56" s="134">
        <f t="shared" ref="DZ56" si="384">DY56*C56</f>
        <v>35</v>
      </c>
      <c r="EA56" s="134">
        <f t="shared" ref="EA56" si="385">DY56*17</f>
        <v>1.7000000000000002</v>
      </c>
      <c r="EB56" s="134">
        <f t="shared" ref="EB56" si="386">EA56*C56</f>
        <v>595.00000000000011</v>
      </c>
      <c r="EC56" s="134">
        <f t="shared" ref="EC56" si="387">SUM(I56+J56+K56+L56+M56+N56+U56+V56+W56+X56+Y56+Z56+AA56+AH56+AI56+AJ56+AK56+AL56+AM56+AN56+AU56+AV56+AW56+AX56+AY56+AZ56+BF56+BG56+BH56+BI56+BJ56+BK56+BL56+BS56+BT56+BU56+BV56+BW56+BX56+BY56+CF56+CG56+CH56+CI56+CJ56+CK56+CL56+CS56+CT56+CU56+CV56+CW56+CX56+CY56+DF56+DG56+DH56+DI56+DJ56+DK56+DR56+DS56+DT56+DU56+DV56+DW56+DX56)/1000</f>
        <v>0</v>
      </c>
      <c r="ED56" s="134">
        <f t="shared" ref="ED56" si="388">EC56*C56</f>
        <v>0</v>
      </c>
      <c r="EE56" s="134">
        <f t="shared" ref="EE56" si="389">EC56*17</f>
        <v>0</v>
      </c>
      <c r="EF56" s="134">
        <f t="shared" ref="EF56" si="390">EE56*C56</f>
        <v>0</v>
      </c>
      <c r="EG56" s="134">
        <f t="shared" ref="EG56" si="391">SUM(D56:DX56)/1000</f>
        <v>0.1</v>
      </c>
      <c r="EH56" s="134">
        <f t="shared" ref="EH56" si="392">EG56*C56</f>
        <v>35</v>
      </c>
      <c r="EI56" s="135" t="s">
        <v>82</v>
      </c>
      <c r="EJ56" s="134">
        <f>EG56*17</f>
        <v>1.7000000000000002</v>
      </c>
      <c r="EK56" s="134">
        <f t="shared" ref="EK56" si="393">EJ56*C56</f>
        <v>595.00000000000011</v>
      </c>
      <c r="EL56" s="134">
        <f t="shared" ref="EL56" si="394">EA56*36</f>
        <v>61.2</v>
      </c>
      <c r="EM56" s="134">
        <f t="shared" ref="EM56" si="395">EL56*C56</f>
        <v>21420</v>
      </c>
      <c r="EN56" s="134">
        <f t="shared" ref="EN56" si="396">EA56*48</f>
        <v>81.600000000000009</v>
      </c>
      <c r="EO56" s="134">
        <f t="shared" ref="EO56" si="397">EN56*C56</f>
        <v>28560.000000000004</v>
      </c>
      <c r="EP56" s="134">
        <f t="shared" ref="EP56" si="398">EA56*20</f>
        <v>34</v>
      </c>
      <c r="EQ56" s="134">
        <f t="shared" ref="EQ56" si="399">EP56*C56</f>
        <v>11900</v>
      </c>
      <c r="ER56" s="134">
        <f>EE56*36</f>
        <v>0</v>
      </c>
      <c r="ES56" s="134">
        <f>ER56*C56</f>
        <v>0</v>
      </c>
      <c r="ET56" s="134">
        <f>EE56*48</f>
        <v>0</v>
      </c>
      <c r="EU56" s="134">
        <f>ET56*C56</f>
        <v>0</v>
      </c>
      <c r="EV56" s="134">
        <f>EE56*20</f>
        <v>0</v>
      </c>
      <c r="EW56" s="134">
        <f>EV56*C56</f>
        <v>0</v>
      </c>
      <c r="EX56" s="134">
        <f>EA56*104</f>
        <v>176.8</v>
      </c>
      <c r="EY56" s="134">
        <f>EX56*C56</f>
        <v>61880.000000000007</v>
      </c>
      <c r="EZ56" s="134">
        <f>EE56*104</f>
        <v>0</v>
      </c>
      <c r="FA56" s="134">
        <f>EZ56*C56</f>
        <v>0</v>
      </c>
      <c r="FB56" s="134">
        <f>EJ56*104</f>
        <v>176.8</v>
      </c>
      <c r="FC56" s="134">
        <f>FB56*C56</f>
        <v>61880.000000000007</v>
      </c>
      <c r="FD56" s="134">
        <f>EA56*4</f>
        <v>6.8000000000000007</v>
      </c>
      <c r="FE56" s="134">
        <f>FD56*C56</f>
        <v>2380.0000000000005</v>
      </c>
      <c r="FF56" s="134">
        <f>EA56*6</f>
        <v>10.200000000000001</v>
      </c>
      <c r="FG56" s="134">
        <f>FF56*C56</f>
        <v>3570.0000000000005</v>
      </c>
      <c r="FH56" s="134">
        <f>EA56*8</f>
        <v>13.600000000000001</v>
      </c>
      <c r="FI56" s="134">
        <f>FH56*C56</f>
        <v>4760.0000000000009</v>
      </c>
      <c r="FJ56" s="134">
        <f>EE56*4</f>
        <v>0</v>
      </c>
      <c r="FK56" s="134">
        <f>FJ56*C56</f>
        <v>0</v>
      </c>
      <c r="FL56" s="134">
        <f>EE56*6</f>
        <v>0</v>
      </c>
      <c r="FM56" s="134">
        <f>FL56*C56</f>
        <v>0</v>
      </c>
      <c r="FN56" s="134">
        <f>EE56*8</f>
        <v>0</v>
      </c>
      <c r="FO56" s="134">
        <f>FN56*C56</f>
        <v>0</v>
      </c>
      <c r="FP56" s="134">
        <f>EA56*15</f>
        <v>25.500000000000004</v>
      </c>
      <c r="FQ56" s="134">
        <f>FP56*C56</f>
        <v>8925.0000000000018</v>
      </c>
      <c r="FR56" s="134">
        <f>EE56*15</f>
        <v>0</v>
      </c>
      <c r="FS56" s="134">
        <f>FR56*C56</f>
        <v>0</v>
      </c>
      <c r="FT56" s="134">
        <f>EJ56*15</f>
        <v>25.500000000000004</v>
      </c>
      <c r="FU56" s="134">
        <f>FT56*C56</f>
        <v>8925.0000000000018</v>
      </c>
      <c r="FV56" s="134">
        <f>EA56*16</f>
        <v>27.200000000000003</v>
      </c>
      <c r="FW56" s="134">
        <f>FV56*C56</f>
        <v>9520.0000000000018</v>
      </c>
      <c r="FX56" s="134">
        <f>EA56*16</f>
        <v>27.200000000000003</v>
      </c>
      <c r="FY56" s="134">
        <f>FX56*C56</f>
        <v>9520.0000000000018</v>
      </c>
      <c r="FZ56" s="134">
        <f>EA56*8</f>
        <v>13.600000000000001</v>
      </c>
      <c r="GA56" s="134">
        <f>FZ56*C56</f>
        <v>4760.0000000000009</v>
      </c>
      <c r="GB56" s="134">
        <f>EE56*16</f>
        <v>0</v>
      </c>
      <c r="GC56" s="134">
        <f>GB56*C56</f>
        <v>0</v>
      </c>
      <c r="GD56" s="134">
        <f>EE56*16</f>
        <v>0</v>
      </c>
      <c r="GE56" s="134">
        <f>GD56*C56</f>
        <v>0</v>
      </c>
      <c r="GF56" s="134">
        <f>EE56*8</f>
        <v>0</v>
      </c>
      <c r="GG56" s="134">
        <f>GF56*C56</f>
        <v>0</v>
      </c>
      <c r="GH56" s="134">
        <f>EA56*40</f>
        <v>68</v>
      </c>
      <c r="GI56" s="134">
        <f>GH56*C56</f>
        <v>23800</v>
      </c>
      <c r="GJ56" s="134">
        <f>EE56*40</f>
        <v>0</v>
      </c>
      <c r="GK56" s="134">
        <f>GJ56*C56</f>
        <v>0</v>
      </c>
      <c r="GL56" s="141">
        <f>EJ56*40</f>
        <v>68</v>
      </c>
      <c r="GM56" s="141">
        <f>GL56*C56</f>
        <v>23800</v>
      </c>
      <c r="GN56" s="134">
        <f>EA56*13</f>
        <v>22.1</v>
      </c>
      <c r="GO56" s="134">
        <f>GN56*C56</f>
        <v>7735.0000000000009</v>
      </c>
      <c r="GP56" s="134">
        <f>EA56*16</f>
        <v>27.200000000000003</v>
      </c>
      <c r="GQ56" s="134">
        <f>GP56*C56</f>
        <v>9520.0000000000018</v>
      </c>
      <c r="GR56" s="134">
        <f>EA56*7</f>
        <v>11.900000000000002</v>
      </c>
      <c r="GS56" s="134">
        <f>GR56*C56</f>
        <v>4165.0000000000009</v>
      </c>
      <c r="GT56" s="134">
        <f>EE56*13</f>
        <v>0</v>
      </c>
      <c r="GU56" s="134">
        <f>GT56*C56</f>
        <v>0</v>
      </c>
      <c r="GV56" s="134">
        <f>EE56*16</f>
        <v>0</v>
      </c>
      <c r="GW56" s="134">
        <f>GV56*C56</f>
        <v>0</v>
      </c>
      <c r="GX56" s="134">
        <f>EE56*7</f>
        <v>0</v>
      </c>
      <c r="GY56" s="134">
        <f>GX56*C56</f>
        <v>0</v>
      </c>
      <c r="GZ56" s="134">
        <f>EA56*35</f>
        <v>59.500000000000007</v>
      </c>
      <c r="HA56" s="134">
        <f>GZ56*C56</f>
        <v>20825.000000000004</v>
      </c>
      <c r="HB56" s="134">
        <f>EE56*35</f>
        <v>0</v>
      </c>
      <c r="HC56" s="134">
        <f>HB56*C56</f>
        <v>0</v>
      </c>
      <c r="HD56" s="141">
        <f>EJ56*35</f>
        <v>59.500000000000007</v>
      </c>
      <c r="HE56" s="141">
        <f>HD56*C56</f>
        <v>20825.000000000004</v>
      </c>
      <c r="HF56" s="134">
        <f>EA56*54</f>
        <v>91.800000000000011</v>
      </c>
      <c r="HG56" s="134">
        <f>HF56*C56</f>
        <v>32130.000000000004</v>
      </c>
      <c r="HH56" s="134">
        <f>EA56*32</f>
        <v>54.400000000000006</v>
      </c>
      <c r="HI56" s="134">
        <f>HH56*C56</f>
        <v>19040.000000000004</v>
      </c>
      <c r="HJ56" s="134">
        <f>EA56*23</f>
        <v>39.1</v>
      </c>
      <c r="HK56" s="134">
        <f>HJ56*C56</f>
        <v>13685</v>
      </c>
      <c r="HL56" s="134">
        <f>EE56*54</f>
        <v>0</v>
      </c>
      <c r="HM56" s="134">
        <f>HL56*C56</f>
        <v>0</v>
      </c>
      <c r="HN56" s="134">
        <f>EE56*32</f>
        <v>0</v>
      </c>
      <c r="HO56" s="134">
        <f>HN56*C56</f>
        <v>0</v>
      </c>
      <c r="HP56" s="138">
        <f t="shared" si="326"/>
        <v>0</v>
      </c>
      <c r="HQ56" s="134">
        <f>HP56*C56</f>
        <v>0</v>
      </c>
      <c r="HR56" s="134">
        <f>EA56*108</f>
        <v>183.60000000000002</v>
      </c>
      <c r="HS56" s="134">
        <f>HR56*C56</f>
        <v>64260.000000000007</v>
      </c>
      <c r="HT56" s="134">
        <f>EE56*108</f>
        <v>0</v>
      </c>
      <c r="HU56" s="134">
        <f>HT56*C56</f>
        <v>0</v>
      </c>
      <c r="HV56" s="141">
        <f>EJ56*108</f>
        <v>183.60000000000002</v>
      </c>
      <c r="HW56" s="141">
        <f>HV56*C56</f>
        <v>64260.000000000007</v>
      </c>
      <c r="HX56" s="138">
        <f t="shared" si="325"/>
        <v>18.700000000000003</v>
      </c>
      <c r="HY56" s="134">
        <f>HX56*C56</f>
        <v>6545.0000000000009</v>
      </c>
      <c r="HZ56" s="134">
        <f>EA56*9</f>
        <v>15.3</v>
      </c>
      <c r="IA56" s="134">
        <f>HZ56*C56</f>
        <v>5355</v>
      </c>
      <c r="IB56" s="134">
        <f>EA56*8</f>
        <v>13.600000000000001</v>
      </c>
      <c r="IC56" s="134">
        <f>IB56*C56</f>
        <v>4760.0000000000009</v>
      </c>
      <c r="ID56" s="134">
        <f>EE56*11</f>
        <v>0</v>
      </c>
      <c r="IE56" s="134">
        <f>ID56*C56</f>
        <v>0</v>
      </c>
      <c r="IF56" s="134">
        <f>EE56*9</f>
        <v>0</v>
      </c>
      <c r="IG56" s="134">
        <f>IF56*C56</f>
        <v>0</v>
      </c>
      <c r="IH56" s="134">
        <f>EE56*8</f>
        <v>0</v>
      </c>
      <c r="II56" s="134">
        <f>IH56*C56</f>
        <v>0</v>
      </c>
      <c r="IJ56" s="134">
        <f>EA56*27</f>
        <v>45.900000000000006</v>
      </c>
      <c r="IK56" s="134">
        <f>IJ56*C56</f>
        <v>16065.000000000002</v>
      </c>
      <c r="IL56" s="134">
        <f>EE56*27</f>
        <v>0</v>
      </c>
      <c r="IM56" s="134">
        <f>IL56*C56</f>
        <v>0</v>
      </c>
      <c r="IN56" s="141">
        <f>EJ56*27</f>
        <v>45.900000000000006</v>
      </c>
      <c r="IO56" s="141">
        <f>IN56*C56</f>
        <v>16065.000000000002</v>
      </c>
      <c r="IP56" s="134">
        <f>EA56*27</f>
        <v>45.900000000000006</v>
      </c>
      <c r="IQ56" s="134">
        <f>IP56*C56</f>
        <v>16065.000000000002</v>
      </c>
      <c r="IR56" s="134">
        <f>EA56*22</f>
        <v>37.400000000000006</v>
      </c>
      <c r="IS56" s="134">
        <f>IR56*C56</f>
        <v>13090.000000000002</v>
      </c>
      <c r="IT56" s="134">
        <f>EA56*15</f>
        <v>25.500000000000004</v>
      </c>
      <c r="IU56" s="134">
        <f>IT56*C56</f>
        <v>8925.0000000000018</v>
      </c>
      <c r="IV56" s="134">
        <f>EE56*27</f>
        <v>0</v>
      </c>
      <c r="IW56" s="134">
        <f>IV56*C56</f>
        <v>0</v>
      </c>
      <c r="IX56" s="134">
        <f>EE56*22</f>
        <v>0</v>
      </c>
      <c r="IY56" s="134">
        <f>IX56*C56</f>
        <v>0</v>
      </c>
      <c r="IZ56" s="134">
        <f>EE56*15</f>
        <v>0</v>
      </c>
      <c r="JA56" s="134">
        <f>IZ56*C56</f>
        <v>0</v>
      </c>
      <c r="JB56" s="134">
        <f>EA56*63</f>
        <v>107.10000000000001</v>
      </c>
      <c r="JC56" s="134">
        <f>JB56*C56</f>
        <v>37485</v>
      </c>
      <c r="JD56" s="134">
        <f>EE56*63</f>
        <v>0</v>
      </c>
      <c r="JE56" s="134">
        <f>JD56*C56</f>
        <v>0</v>
      </c>
      <c r="JF56" s="134">
        <f>EJ56*63</f>
        <v>107.10000000000001</v>
      </c>
      <c r="JG56" s="134">
        <f>JF56*C56</f>
        <v>37485</v>
      </c>
      <c r="JH56" s="134">
        <f>EA56*25</f>
        <v>42.500000000000007</v>
      </c>
      <c r="JI56" s="134">
        <f>JH56*C56</f>
        <v>14875.000000000002</v>
      </c>
      <c r="JJ56" s="134">
        <f>EA56*24</f>
        <v>40.800000000000004</v>
      </c>
      <c r="JK56" s="134">
        <f>JJ56*C56</f>
        <v>14280.000000000002</v>
      </c>
      <c r="JL56" s="134">
        <f>EA56*8</f>
        <v>13.600000000000001</v>
      </c>
      <c r="JM56" s="134">
        <f>JL56*C56</f>
        <v>4760.0000000000009</v>
      </c>
      <c r="JN56" s="134">
        <f>EA56*25</f>
        <v>42.500000000000007</v>
      </c>
      <c r="JO56" s="134">
        <f>JN56*C56</f>
        <v>14875.000000000002</v>
      </c>
      <c r="JP56" s="134">
        <f>EE56*24</f>
        <v>0</v>
      </c>
      <c r="JQ56" s="134">
        <f>JP56*C56</f>
        <v>0</v>
      </c>
      <c r="JR56" s="134">
        <f>EE56*8</f>
        <v>0</v>
      </c>
      <c r="JS56" s="134">
        <f>JR56*C56</f>
        <v>0</v>
      </c>
      <c r="JT56" s="134">
        <f>EA56*56</f>
        <v>95.200000000000017</v>
      </c>
      <c r="JU56" s="134">
        <f>JT56*C56</f>
        <v>33320.000000000007</v>
      </c>
      <c r="JV56" s="134">
        <f>EE56*56</f>
        <v>0</v>
      </c>
      <c r="JW56" s="134">
        <f>JV56*C56</f>
        <v>0</v>
      </c>
      <c r="JX56" s="134">
        <f>EJ56*56</f>
        <v>95.200000000000017</v>
      </c>
      <c r="JY56" s="134">
        <f>JX56*C56</f>
        <v>33320.000000000007</v>
      </c>
      <c r="JZ56" s="134">
        <f>EA56*13</f>
        <v>22.1</v>
      </c>
      <c r="KA56" s="134">
        <f>JZ56*C56</f>
        <v>7735.0000000000009</v>
      </c>
      <c r="KB56" s="134">
        <f>EA56*8</f>
        <v>13.600000000000001</v>
      </c>
      <c r="KC56" s="134">
        <f>KB56*C56</f>
        <v>4760.0000000000009</v>
      </c>
      <c r="KD56" s="134">
        <f>EA56*5</f>
        <v>8.5</v>
      </c>
      <c r="KE56" s="134">
        <f>KD56*C56</f>
        <v>2975</v>
      </c>
      <c r="KF56" s="134">
        <f>EE56*13</f>
        <v>0</v>
      </c>
      <c r="KG56" s="134">
        <f>KF56*C56</f>
        <v>0</v>
      </c>
      <c r="KH56" s="134">
        <f>EE56*8</f>
        <v>0</v>
      </c>
      <c r="KI56" s="134">
        <f>KH56*C56</f>
        <v>0</v>
      </c>
      <c r="KJ56" s="134">
        <f>EE56*5</f>
        <v>0</v>
      </c>
      <c r="KK56" s="134">
        <f>KJ56*C56</f>
        <v>0</v>
      </c>
      <c r="KL56" s="134">
        <f>EA56*26</f>
        <v>44.2</v>
      </c>
      <c r="KM56" s="134">
        <f>KL56*C56</f>
        <v>15470.000000000002</v>
      </c>
      <c r="KN56" s="134">
        <f>EE56*26</f>
        <v>0</v>
      </c>
      <c r="KO56" s="134">
        <f>KN56*C56</f>
        <v>0</v>
      </c>
      <c r="KP56" s="134">
        <f>EJ56*26</f>
        <v>44.2</v>
      </c>
      <c r="KQ56" s="134">
        <f>KP56*C56</f>
        <v>15470.000000000002</v>
      </c>
      <c r="KR56" s="134">
        <f>EA56*10</f>
        <v>17</v>
      </c>
      <c r="KS56" s="134">
        <f>KR56*C56</f>
        <v>5950</v>
      </c>
      <c r="KT56" s="134">
        <f>EA56*14</f>
        <v>23.800000000000004</v>
      </c>
      <c r="KU56" s="134">
        <f>KT56*C56</f>
        <v>8330.0000000000018</v>
      </c>
      <c r="KV56" s="134">
        <f>EA56*6</f>
        <v>10.200000000000001</v>
      </c>
      <c r="KW56" s="134">
        <f>KV56*C56</f>
        <v>3570.0000000000005</v>
      </c>
      <c r="KX56" s="134">
        <f>EE56*10</f>
        <v>0</v>
      </c>
      <c r="KY56" s="134">
        <f>KX56*C56</f>
        <v>0</v>
      </c>
      <c r="KZ56" s="134">
        <f>EE56*14</f>
        <v>0</v>
      </c>
      <c r="LA56" s="134">
        <f>KZ56*C56</f>
        <v>0</v>
      </c>
      <c r="LB56" s="134">
        <f>EE56*6</f>
        <v>0</v>
      </c>
      <c r="LC56" s="134">
        <f>LB56*C56</f>
        <v>0</v>
      </c>
      <c r="LD56" s="134">
        <f>EA56*29</f>
        <v>49.300000000000004</v>
      </c>
      <c r="LE56" s="134">
        <f>LD56*C56</f>
        <v>17255</v>
      </c>
      <c r="LF56" s="134">
        <f>EE56*29</f>
        <v>0</v>
      </c>
      <c r="LG56" s="134">
        <f>LF56*C56</f>
        <v>0</v>
      </c>
      <c r="LH56" s="134">
        <f>EJ56*29</f>
        <v>49.300000000000004</v>
      </c>
      <c r="LI56" s="134">
        <f>LH56*C56</f>
        <v>17255</v>
      </c>
      <c r="LJ56" s="134">
        <f t="shared" ref="LJ56" si="400">EA56*28</f>
        <v>47.600000000000009</v>
      </c>
      <c r="LK56" s="134">
        <f>LJ56*C56</f>
        <v>16660.000000000004</v>
      </c>
      <c r="LL56" s="134">
        <f>EA56*42</f>
        <v>71.400000000000006</v>
      </c>
      <c r="LM56" s="134">
        <f>LL56*C56</f>
        <v>24990.000000000004</v>
      </c>
      <c r="LN56" s="134">
        <f>EA56*4</f>
        <v>6.8000000000000007</v>
      </c>
      <c r="LO56" s="134">
        <f>LN56*C56</f>
        <v>2380.0000000000005</v>
      </c>
      <c r="LP56" s="134">
        <f>EE56*28</f>
        <v>0</v>
      </c>
      <c r="LQ56" s="134">
        <f>LP56*C56</f>
        <v>0</v>
      </c>
      <c r="LR56" s="134">
        <f>EE56*42</f>
        <v>0</v>
      </c>
      <c r="LS56" s="134">
        <f>LR56*C56</f>
        <v>0</v>
      </c>
      <c r="LT56" s="134">
        <f>EE56*4</f>
        <v>0</v>
      </c>
      <c r="LU56" s="134">
        <f>LT56*C56</f>
        <v>0</v>
      </c>
      <c r="LV56" s="134">
        <f>EA56*74</f>
        <v>125.80000000000001</v>
      </c>
      <c r="LW56" s="134">
        <f>LV56*C56</f>
        <v>44030.000000000007</v>
      </c>
      <c r="LX56" s="134">
        <f>EE56*74</f>
        <v>0</v>
      </c>
      <c r="LY56" s="134">
        <f>LX56*C56</f>
        <v>0</v>
      </c>
      <c r="LZ56" s="134">
        <f>EJ56*74</f>
        <v>125.80000000000001</v>
      </c>
      <c r="MA56" s="134">
        <f>LZ56*C56</f>
        <v>44030.000000000007</v>
      </c>
      <c r="MB56" s="134">
        <f>EA56*60</f>
        <v>102.00000000000001</v>
      </c>
      <c r="MC56" s="134">
        <f>MB56*C56</f>
        <v>35700.000000000007</v>
      </c>
      <c r="MD56" s="134">
        <f>EA56*73</f>
        <v>124.10000000000001</v>
      </c>
      <c r="ME56" s="134">
        <f>MD56*C56</f>
        <v>43435</v>
      </c>
      <c r="MF56" s="134">
        <f>EA56*24</f>
        <v>40.800000000000004</v>
      </c>
      <c r="MG56" s="134">
        <f>MF56*C56</f>
        <v>14280.000000000002</v>
      </c>
      <c r="MH56" s="134">
        <f>EE56*60</f>
        <v>0</v>
      </c>
      <c r="MI56" s="134">
        <f>MH56*C56</f>
        <v>0</v>
      </c>
      <c r="MJ56" s="134">
        <f>EE56*73</f>
        <v>0</v>
      </c>
      <c r="MK56" s="134">
        <f>MJ56*C56</f>
        <v>0</v>
      </c>
      <c r="ML56" s="134">
        <f>EE56*24</f>
        <v>0</v>
      </c>
      <c r="MM56" s="134">
        <f>ML56*C56</f>
        <v>0</v>
      </c>
      <c r="MN56" s="134">
        <f>EA56*156</f>
        <v>265.20000000000005</v>
      </c>
      <c r="MO56" s="134">
        <f>MN56*C56</f>
        <v>92820.000000000015</v>
      </c>
      <c r="MP56" s="134">
        <f>EE56*156</f>
        <v>0</v>
      </c>
      <c r="MQ56" s="134">
        <f>MP56*C56</f>
        <v>0</v>
      </c>
      <c r="MR56" s="134">
        <f>EJ56*156</f>
        <v>265.20000000000005</v>
      </c>
      <c r="MS56" s="134">
        <f>MR56*C56</f>
        <v>92820.000000000015</v>
      </c>
      <c r="MT56" s="134">
        <f>EA56*43</f>
        <v>73.100000000000009</v>
      </c>
      <c r="MU56" s="134">
        <f>MT56*C56</f>
        <v>25585.000000000004</v>
      </c>
      <c r="MV56" s="134">
        <f>EA56*40</f>
        <v>68</v>
      </c>
      <c r="MW56" s="134">
        <f>MV56*C56</f>
        <v>23800</v>
      </c>
      <c r="MX56" s="134">
        <f>EA56*15</f>
        <v>25.500000000000004</v>
      </c>
      <c r="MY56" s="134">
        <f>MX56*C56</f>
        <v>8925.0000000000018</v>
      </c>
      <c r="MZ56" s="134">
        <f>EE56*43</f>
        <v>0</v>
      </c>
      <c r="NA56" s="134">
        <f>MZ56*C56</f>
        <v>0</v>
      </c>
      <c r="NB56" s="134">
        <f>EE56*40</f>
        <v>0</v>
      </c>
      <c r="NC56" s="134">
        <f>NB56*C56</f>
        <v>0</v>
      </c>
      <c r="ND56" s="134">
        <f>EE56*15</f>
        <v>0</v>
      </c>
      <c r="NE56" s="134">
        <f>ND56*C56</f>
        <v>0</v>
      </c>
      <c r="NF56" s="134">
        <f>EA56*96</f>
        <v>163.20000000000002</v>
      </c>
      <c r="NG56" s="134">
        <f>NF56*C56</f>
        <v>57120.000000000007</v>
      </c>
      <c r="NH56" s="134">
        <f>EE56*96</f>
        <v>0</v>
      </c>
      <c r="NI56" s="134">
        <f>NH56*C56</f>
        <v>0</v>
      </c>
      <c r="NJ56" s="134">
        <f>EJ56*96</f>
        <v>163.20000000000002</v>
      </c>
      <c r="NK56" s="134">
        <f>NJ56*C56</f>
        <v>57120.000000000007</v>
      </c>
      <c r="NL56" s="134">
        <f>EA56*44</f>
        <v>74.800000000000011</v>
      </c>
      <c r="NM56" s="134">
        <f>NL56*C56</f>
        <v>26180.000000000004</v>
      </c>
      <c r="NN56" s="134">
        <f>EA56*48</f>
        <v>81.600000000000009</v>
      </c>
      <c r="NO56" s="134">
        <f>NN56*C56</f>
        <v>28560.000000000004</v>
      </c>
      <c r="NP56" s="134">
        <f>EA56*22</f>
        <v>37.400000000000006</v>
      </c>
      <c r="NQ56" s="134">
        <f>NP56*C56</f>
        <v>13090.000000000002</v>
      </c>
      <c r="NR56" s="134">
        <f>EE56*44</f>
        <v>0</v>
      </c>
      <c r="NS56" s="134">
        <f>NR56*C56</f>
        <v>0</v>
      </c>
      <c r="NT56" s="134">
        <f>EE56*48</f>
        <v>0</v>
      </c>
      <c r="NU56" s="134">
        <f>NT56*C56</f>
        <v>0</v>
      </c>
      <c r="NV56" s="134">
        <f>EE56*22</f>
        <v>0</v>
      </c>
      <c r="NW56" s="134">
        <f>NV56*C56</f>
        <v>0</v>
      </c>
      <c r="NX56" s="134">
        <f>EA56*112</f>
        <v>190.40000000000003</v>
      </c>
      <c r="NY56" s="134">
        <f>NX56*C56</f>
        <v>66640.000000000015</v>
      </c>
      <c r="NZ56" s="134">
        <f>EE56*112</f>
        <v>0</v>
      </c>
      <c r="OA56" s="134">
        <f>NZ56*C56</f>
        <v>0</v>
      </c>
      <c r="OB56" s="134">
        <f>EJ56*112</f>
        <v>190.40000000000003</v>
      </c>
      <c r="OC56" s="134">
        <f>OB56*C56</f>
        <v>66640.000000000015</v>
      </c>
      <c r="OD56" s="134">
        <f>EA56*14</f>
        <v>23.800000000000004</v>
      </c>
      <c r="OE56" s="134">
        <f>OD56*C56</f>
        <v>8330.0000000000018</v>
      </c>
      <c r="OF56" s="134">
        <f>EA56*12</f>
        <v>20.400000000000002</v>
      </c>
      <c r="OG56" s="134">
        <f>OF56*C56</f>
        <v>7140.0000000000009</v>
      </c>
      <c r="OH56" s="134">
        <f>EA56*6</f>
        <v>10.200000000000001</v>
      </c>
      <c r="OI56" s="134">
        <f>OH56*C56</f>
        <v>3570.0000000000005</v>
      </c>
      <c r="OJ56" s="134">
        <f>EE56*14</f>
        <v>0</v>
      </c>
      <c r="OK56" s="134">
        <f>OJ56*C56</f>
        <v>0</v>
      </c>
      <c r="OL56" s="134">
        <f>EE56*12</f>
        <v>0</v>
      </c>
      <c r="OM56" s="134">
        <f>OL56*C56</f>
        <v>0</v>
      </c>
      <c r="ON56" s="134">
        <f>EE56*6</f>
        <v>0</v>
      </c>
      <c r="OO56" s="134">
        <f>ON56*C56</f>
        <v>0</v>
      </c>
      <c r="OP56" s="134">
        <f>EA56*32</f>
        <v>54.400000000000006</v>
      </c>
      <c r="OQ56" s="134">
        <f>OP56*C56</f>
        <v>19040.000000000004</v>
      </c>
      <c r="OR56" s="138">
        <f t="shared" si="266"/>
        <v>0</v>
      </c>
      <c r="OS56" s="134">
        <f>OR56*C56</f>
        <v>0</v>
      </c>
      <c r="OT56" s="134">
        <f>EJ56*39</f>
        <v>66.300000000000011</v>
      </c>
      <c r="OU56" s="134">
        <f>OT56*C56</f>
        <v>23205.000000000004</v>
      </c>
      <c r="OV56" s="134">
        <f>EA56*46</f>
        <v>78.2</v>
      </c>
      <c r="OW56" s="134">
        <f>OV56*C56</f>
        <v>27370</v>
      </c>
      <c r="OX56" s="134">
        <f>EA56*28</f>
        <v>47.600000000000009</v>
      </c>
      <c r="OY56" s="134">
        <f>OX56*C56</f>
        <v>16660.000000000004</v>
      </c>
      <c r="OZ56" s="134">
        <f>EA56*36</f>
        <v>61.2</v>
      </c>
      <c r="PA56" s="134">
        <f>OZ56*C56</f>
        <v>21420</v>
      </c>
      <c r="PB56" s="134">
        <f>EE56*46</f>
        <v>0</v>
      </c>
      <c r="PC56" s="134">
        <f>PB56*C56</f>
        <v>0</v>
      </c>
      <c r="PD56" s="134">
        <f>EE56*28</f>
        <v>0</v>
      </c>
      <c r="PE56" s="134">
        <f>PD56*C56</f>
        <v>0</v>
      </c>
      <c r="PF56" s="134">
        <f>EE56*36</f>
        <v>0</v>
      </c>
      <c r="PG56" s="134">
        <f>PF56*C56</f>
        <v>0</v>
      </c>
      <c r="PH56" s="134">
        <f>EA56*109</f>
        <v>185.3</v>
      </c>
      <c r="PI56" s="134">
        <f>PH56*C56</f>
        <v>64855.000000000007</v>
      </c>
      <c r="PJ56" s="134">
        <f>EE56*109</f>
        <v>0</v>
      </c>
      <c r="PK56" s="134">
        <f>PJ56*C56</f>
        <v>0</v>
      </c>
      <c r="PL56" s="134">
        <f>EJ56*109</f>
        <v>185.3</v>
      </c>
      <c r="PM56" s="134">
        <f>PL56*C56</f>
        <v>64855.000000000007</v>
      </c>
      <c r="PN56" s="134">
        <f>EA56*13</f>
        <v>22.1</v>
      </c>
      <c r="PO56" s="134">
        <f>PN56*C56</f>
        <v>7735.0000000000009</v>
      </c>
      <c r="PP56" s="134">
        <f>EA56*13</f>
        <v>22.1</v>
      </c>
      <c r="PQ56" s="134">
        <f>PP56*C56</f>
        <v>7735.0000000000009</v>
      </c>
      <c r="PR56" s="134">
        <f>EA56*6</f>
        <v>10.200000000000001</v>
      </c>
      <c r="PS56" s="134">
        <f>PR56*C56</f>
        <v>3570.0000000000005</v>
      </c>
      <c r="PT56" s="134">
        <f>EE56*13</f>
        <v>0</v>
      </c>
      <c r="PU56" s="134">
        <f>PT56*C56</f>
        <v>0</v>
      </c>
      <c r="PV56" s="134">
        <f>EE56*13</f>
        <v>0</v>
      </c>
      <c r="PW56" s="134">
        <f>PV56*C56</f>
        <v>0</v>
      </c>
      <c r="PX56" s="134">
        <f>EE56*6</f>
        <v>0</v>
      </c>
      <c r="PY56" s="134">
        <f>PX56*C56</f>
        <v>0</v>
      </c>
      <c r="PZ56" s="134">
        <f>EA56*32</f>
        <v>54.400000000000006</v>
      </c>
      <c r="QA56" s="134">
        <f>PZ56*C56</f>
        <v>19040.000000000004</v>
      </c>
      <c r="QB56" s="134">
        <f>EE56*32</f>
        <v>0</v>
      </c>
      <c r="QC56" s="134">
        <f>QB56*C56</f>
        <v>0</v>
      </c>
      <c r="QD56" s="134">
        <f>EJ56*32</f>
        <v>54.400000000000006</v>
      </c>
      <c r="QE56" s="134">
        <f>QD56*C56</f>
        <v>19040.000000000004</v>
      </c>
      <c r="QF56" s="134">
        <f>EA56*71</f>
        <v>120.70000000000002</v>
      </c>
      <c r="QG56" s="134">
        <f>QF56*C56</f>
        <v>42245.000000000007</v>
      </c>
      <c r="QH56" s="134">
        <f>EE56*71</f>
        <v>0</v>
      </c>
      <c r="QI56" s="134">
        <f>QH56*C56</f>
        <v>0</v>
      </c>
      <c r="QJ56" s="134">
        <f>EJ56*71</f>
        <v>120.70000000000002</v>
      </c>
      <c r="QK56" s="134">
        <f>QJ56*C56</f>
        <v>42245.000000000007</v>
      </c>
      <c r="QL56" s="139">
        <f>SUM(FB56+FT56+GL56+HD56+HV56+IN56+JF56+JF56+JX56+KP56+LH56+LZ56+MR56+NJ56+OB56+OT56+PL56+QD56+QJ56)</f>
        <v>2133.5000000000005</v>
      </c>
      <c r="QM56" s="139">
        <f t="shared" si="363"/>
        <v>709240.00000000012</v>
      </c>
    </row>
    <row r="57" spans="1:456" s="38" customFormat="1" ht="39" customHeight="1" x14ac:dyDescent="0.25">
      <c r="A57" s="118"/>
      <c r="B57" s="119"/>
      <c r="C57" s="120"/>
      <c r="D57" s="121"/>
      <c r="E57" s="120"/>
      <c r="F57" s="120"/>
      <c r="G57" s="120"/>
      <c r="H57" s="120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0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0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>
        <f>SUM(DY7:DY53)</f>
        <v>3.3730999999999995</v>
      </c>
      <c r="DZ57" s="121">
        <f>SUM(DZ24:DZ53)</f>
        <v>312.03620000000001</v>
      </c>
      <c r="EA57" s="121">
        <f t="shared" si="311"/>
        <v>57.342699999999994</v>
      </c>
      <c r="EB57" s="121">
        <f>SUM(EB24:EB53)</f>
        <v>5304.6153999999997</v>
      </c>
      <c r="EC57" s="121"/>
      <c r="ED57" s="121">
        <f>SUM(ED7:ED53)</f>
        <v>853.59003300000018</v>
      </c>
      <c r="EE57" s="121"/>
      <c r="EF57" s="121">
        <f>SUM(EF7:EF53)</f>
        <v>14511.030560999996</v>
      </c>
      <c r="EG57" s="121"/>
      <c r="EH57" s="121">
        <f>SUM(EH7:EH53)</f>
        <v>1340.3846329999999</v>
      </c>
      <c r="EI57" s="118"/>
      <c r="EJ57" s="121">
        <f>EG57/1000*17</f>
        <v>0</v>
      </c>
      <c r="EK57" s="121">
        <f>SUM(EK7:EK53)</f>
        <v>23092.538761</v>
      </c>
      <c r="EL57" s="121"/>
      <c r="EM57" s="121">
        <f>EM50+EM55+EM56</f>
        <v>261508.70160000003</v>
      </c>
      <c r="EN57" s="121"/>
      <c r="EO57" s="121">
        <f t="shared" ref="EO57:FC57" si="401">EO50+EO55+EO56</f>
        <v>348678.26879999996</v>
      </c>
      <c r="EP57" s="121"/>
      <c r="EQ57" s="121">
        <f t="shared" si="401"/>
        <v>145282.61199999999</v>
      </c>
      <c r="ER57" s="121"/>
      <c r="ES57" s="121">
        <f t="shared" si="401"/>
        <v>532438.82067600009</v>
      </c>
      <c r="ET57" s="121"/>
      <c r="EU57" s="121">
        <f t="shared" si="401"/>
        <v>709918.42756799993</v>
      </c>
      <c r="EV57" s="121"/>
      <c r="EW57" s="121">
        <f t="shared" si="401"/>
        <v>295799.34482000011</v>
      </c>
      <c r="EX57" s="121"/>
      <c r="EY57" s="121">
        <f t="shared" si="401"/>
        <v>755469.58240000007</v>
      </c>
      <c r="EZ57" s="121"/>
      <c r="FA57" s="121">
        <f t="shared" si="401"/>
        <v>1538156.5930639999</v>
      </c>
      <c r="FB57" s="121"/>
      <c r="FC57" s="121">
        <f t="shared" si="401"/>
        <v>2503591.026664</v>
      </c>
      <c r="FD57" s="121"/>
      <c r="FE57" s="121">
        <f>FE50+FE55+FE56</f>
        <v>29056.522399999994</v>
      </c>
      <c r="FF57" s="121"/>
      <c r="FG57" s="121">
        <f t="shared" ref="FG57:FS57" si="402">FG50+FG55+FG56</f>
        <v>43584.783599999995</v>
      </c>
      <c r="FH57" s="121"/>
      <c r="FI57" s="121">
        <f t="shared" si="402"/>
        <v>58113.044799999989</v>
      </c>
      <c r="FJ57" s="121"/>
      <c r="FK57" s="121">
        <f t="shared" si="402"/>
        <v>59159.868963999987</v>
      </c>
      <c r="FL57" s="121"/>
      <c r="FM57" s="121">
        <f t="shared" si="402"/>
        <v>88739.803445999991</v>
      </c>
      <c r="FN57" s="121"/>
      <c r="FO57" s="121">
        <f t="shared" si="402"/>
        <v>118319.73792799997</v>
      </c>
      <c r="FP57" s="121"/>
      <c r="FQ57" s="121">
        <f t="shared" si="402"/>
        <v>108961.95899999999</v>
      </c>
      <c r="FR57" s="121"/>
      <c r="FS57" s="121">
        <f t="shared" si="402"/>
        <v>221849.50861500003</v>
      </c>
      <c r="FT57" s="121"/>
      <c r="FU57" s="121">
        <f t="shared" ref="FU57" si="403">FU50+FU55+FU56</f>
        <v>361094.85961500002</v>
      </c>
      <c r="FV57" s="121">
        <f>EA57*16</f>
        <v>917.4831999999999</v>
      </c>
      <c r="FW57" s="121">
        <f>FW50+FW55+FW56</f>
        <v>116226.08959999998</v>
      </c>
      <c r="FX57" s="121"/>
      <c r="FY57" s="121">
        <f t="shared" ref="FY57:GM57" si="404">FY50+FY55+FY56</f>
        <v>116226.08959999998</v>
      </c>
      <c r="FZ57" s="121"/>
      <c r="GA57" s="121">
        <f t="shared" si="404"/>
        <v>58113.044799999989</v>
      </c>
      <c r="GB57" s="121"/>
      <c r="GC57" s="121">
        <f t="shared" si="404"/>
        <v>236639.47585599995</v>
      </c>
      <c r="GD57" s="121"/>
      <c r="GE57" s="121">
        <f t="shared" si="404"/>
        <v>236639.47585599995</v>
      </c>
      <c r="GF57" s="121"/>
      <c r="GG57" s="121">
        <f t="shared" si="404"/>
        <v>118319.73792799997</v>
      </c>
      <c r="GH57" s="121"/>
      <c r="GI57" s="121">
        <f t="shared" si="404"/>
        <v>290565.22399999999</v>
      </c>
      <c r="GJ57" s="121"/>
      <c r="GK57" s="121">
        <f t="shared" si="404"/>
        <v>591598.68964000023</v>
      </c>
      <c r="GL57" s="121"/>
      <c r="GM57" s="121">
        <f t="shared" si="404"/>
        <v>962919.62563999998</v>
      </c>
      <c r="GN57" s="121">
        <f>EA57*13</f>
        <v>745.4550999999999</v>
      </c>
      <c r="GO57" s="121">
        <f>GO50+GO55+GO56</f>
        <v>94433.697800000009</v>
      </c>
      <c r="GP57" s="121"/>
      <c r="GQ57" s="121">
        <f t="shared" ref="GQ57:HE57" si="405">GQ50+GQ55+GQ56</f>
        <v>116226.08959999998</v>
      </c>
      <c r="GR57" s="121"/>
      <c r="GS57" s="121">
        <f t="shared" si="405"/>
        <v>50848.914200000007</v>
      </c>
      <c r="GT57" s="121"/>
      <c r="GU57" s="121">
        <f t="shared" si="405"/>
        <v>192269.57413299999</v>
      </c>
      <c r="GV57" s="121"/>
      <c r="GW57" s="121">
        <f t="shared" si="405"/>
        <v>236639.47585599995</v>
      </c>
      <c r="GX57" s="121"/>
      <c r="GY57" s="121">
        <f t="shared" si="405"/>
        <v>103529.77068700001</v>
      </c>
      <c r="GZ57" s="121"/>
      <c r="HA57" s="121">
        <f t="shared" si="405"/>
        <v>254244.57099999994</v>
      </c>
      <c r="HB57" s="121"/>
      <c r="HC57" s="121">
        <f t="shared" si="405"/>
        <v>517648.85343499994</v>
      </c>
      <c r="HD57" s="121"/>
      <c r="HE57" s="121">
        <f t="shared" si="405"/>
        <v>842554.67243499984</v>
      </c>
      <c r="HF57" s="121"/>
      <c r="HG57" s="121">
        <f>HG50+HG55+HG56</f>
        <v>392263.05239999999</v>
      </c>
      <c r="HH57" s="121"/>
      <c r="HI57" s="121">
        <f t="shared" ref="HI57:HW57" si="406">HI50+HI55+HI56</f>
        <v>232452.17919999996</v>
      </c>
      <c r="HJ57" s="121"/>
      <c r="HK57" s="121">
        <f t="shared" si="406"/>
        <v>167075.00379999998</v>
      </c>
      <c r="HL57" s="121"/>
      <c r="HM57" s="121">
        <f t="shared" si="406"/>
        <v>798658.23101400002</v>
      </c>
      <c r="HN57" s="121"/>
      <c r="HO57" s="121">
        <f t="shared" si="406"/>
        <v>473278.95171199989</v>
      </c>
      <c r="HP57" s="121"/>
      <c r="HQ57" s="121">
        <f t="shared" si="406"/>
        <v>340169.24654299999</v>
      </c>
      <c r="HR57" s="121"/>
      <c r="HS57" s="121">
        <f t="shared" si="406"/>
        <v>784526.10479999997</v>
      </c>
      <c r="HT57" s="121"/>
      <c r="HU57" s="121">
        <f t="shared" si="406"/>
        <v>1597316.462028</v>
      </c>
      <c r="HV57" s="121"/>
      <c r="HW57" s="121">
        <f t="shared" si="406"/>
        <v>2599882.9892280004</v>
      </c>
      <c r="HX57" s="121"/>
      <c r="HY57" s="121">
        <f>HY50+HY55+HY56</f>
        <v>79905.436599999986</v>
      </c>
      <c r="HZ57" s="121"/>
      <c r="IA57" s="121">
        <f t="shared" ref="IA57:IO57" si="407">IA50+IA55+IA56</f>
        <v>65377.175400000007</v>
      </c>
      <c r="IB57" s="121"/>
      <c r="IC57" s="121">
        <f t="shared" si="407"/>
        <v>58113.044799999989</v>
      </c>
      <c r="ID57" s="121"/>
      <c r="IE57" s="121">
        <f t="shared" si="407"/>
        <v>162689.639651</v>
      </c>
      <c r="IF57" s="121"/>
      <c r="IG57" s="121">
        <f t="shared" si="407"/>
        <v>133109.70516900002</v>
      </c>
      <c r="IH57" s="121"/>
      <c r="II57" s="121">
        <f t="shared" si="407"/>
        <v>118319.73792799997</v>
      </c>
      <c r="IJ57" s="121"/>
      <c r="IK57" s="121">
        <f t="shared" si="407"/>
        <v>196131.52619999999</v>
      </c>
      <c r="IL57" s="121"/>
      <c r="IM57" s="121">
        <f t="shared" si="407"/>
        <v>399329.11550700001</v>
      </c>
      <c r="IN57" s="121"/>
      <c r="IO57" s="121">
        <f t="shared" si="407"/>
        <v>649970.7473070001</v>
      </c>
      <c r="IP57" s="121"/>
      <c r="IQ57" s="121">
        <f>SUM(IQ24:IQ53)</f>
        <v>308105.81549999997</v>
      </c>
      <c r="IR57" s="121"/>
      <c r="IS57" s="121">
        <f>SUM(IS24:IS53)</f>
        <v>251049.18299999996</v>
      </c>
      <c r="IT57" s="121"/>
      <c r="IU57" s="121">
        <f>SUM(IU24:IU53)</f>
        <v>171169.89749999999</v>
      </c>
      <c r="IV57" s="121"/>
      <c r="IW57" s="121">
        <f>SUM(IW7:IW53)</f>
        <v>772137.31979700003</v>
      </c>
      <c r="IX57" s="121"/>
      <c r="IY57" s="121">
        <f>SUM(IY7:IY53)</f>
        <v>629148.92724200001</v>
      </c>
      <c r="IZ57" s="121"/>
      <c r="JA57" s="121">
        <f>SUM(JA7:JA53)</f>
        <v>428965.17766500002</v>
      </c>
      <c r="JB57" s="121"/>
      <c r="JC57" s="121">
        <f>SUM(JC24:JC53)</f>
        <v>718913.56949999987</v>
      </c>
      <c r="JD57" s="121"/>
      <c r="JE57" s="121">
        <f>SUM(JE7:JE53)</f>
        <v>1801653.7461929996</v>
      </c>
      <c r="JF57" s="121"/>
      <c r="JG57" s="121">
        <f>SUM(JG24:JG53)</f>
        <v>2419101.6324929991</v>
      </c>
      <c r="JH57" s="121"/>
      <c r="JI57" s="121">
        <f>JI50+JI55+JI56</f>
        <v>181603.26499999998</v>
      </c>
      <c r="JJ57" s="121"/>
      <c r="JK57" s="121">
        <f t="shared" ref="JK57:JY57" si="408">JK50+JK55+JK56</f>
        <v>174339.13439999998</v>
      </c>
      <c r="JL57" s="121"/>
      <c r="JM57" s="121">
        <f t="shared" si="408"/>
        <v>58113.044799999989</v>
      </c>
      <c r="JN57" s="121"/>
      <c r="JO57" s="121">
        <f t="shared" si="408"/>
        <v>179053.26499999998</v>
      </c>
      <c r="JP57" s="121"/>
      <c r="JQ57" s="121">
        <f t="shared" si="408"/>
        <v>354959.21378399996</v>
      </c>
      <c r="JR57" s="121"/>
      <c r="JS57" s="121">
        <f t="shared" si="408"/>
        <v>118319.73792799997</v>
      </c>
      <c r="JT57" s="121"/>
      <c r="JU57" s="121">
        <f t="shared" si="408"/>
        <v>406791.31360000005</v>
      </c>
      <c r="JV57" s="121"/>
      <c r="JW57" s="121">
        <f t="shared" si="408"/>
        <v>828238.16549600009</v>
      </c>
      <c r="JX57" s="121"/>
      <c r="JY57" s="121">
        <f t="shared" si="408"/>
        <v>1348087.4758959999</v>
      </c>
      <c r="JZ57" s="121"/>
      <c r="KA57" s="121">
        <f>KA50+KA55+KA56</f>
        <v>94433.697800000009</v>
      </c>
      <c r="KB57" s="121"/>
      <c r="KC57" s="121">
        <f t="shared" ref="KC57:KQ57" si="409">KC50+KC55+KC56</f>
        <v>58113.044799999989</v>
      </c>
      <c r="KD57" s="121"/>
      <c r="KE57" s="121">
        <f t="shared" si="409"/>
        <v>36320.652999999998</v>
      </c>
      <c r="KF57" s="121"/>
      <c r="KG57" s="121">
        <f t="shared" si="409"/>
        <v>192269.57413299999</v>
      </c>
      <c r="KH57" s="121"/>
      <c r="KI57" s="121">
        <f t="shared" si="409"/>
        <v>118319.73792799997</v>
      </c>
      <c r="KJ57" s="121"/>
      <c r="KK57" s="121">
        <f t="shared" si="409"/>
        <v>73949.836205000029</v>
      </c>
      <c r="KL57" s="121"/>
      <c r="KM57" s="121">
        <f t="shared" si="409"/>
        <v>188867.39560000002</v>
      </c>
      <c r="KN57" s="121"/>
      <c r="KO57" s="121">
        <f t="shared" si="409"/>
        <v>384539.14826599997</v>
      </c>
      <c r="KP57" s="121"/>
      <c r="KQ57" s="121">
        <f t="shared" si="409"/>
        <v>625897.756666</v>
      </c>
      <c r="KR57" s="121"/>
      <c r="KS57" s="121">
        <f>KS50+KS55+KS56</f>
        <v>72641.305999999997</v>
      </c>
      <c r="KT57" s="121"/>
      <c r="KU57" s="121">
        <f t="shared" ref="KU57:LI57" si="410">KU50+KU55+KU56</f>
        <v>100269.82840000001</v>
      </c>
      <c r="KV57" s="121"/>
      <c r="KW57" s="121">
        <f t="shared" si="410"/>
        <v>43584.783599999995</v>
      </c>
      <c r="KX57" s="121"/>
      <c r="KY57" s="121">
        <f t="shared" si="410"/>
        <v>147899.67241000006</v>
      </c>
      <c r="KZ57" s="121"/>
      <c r="LA57" s="121">
        <f t="shared" si="410"/>
        <v>207059.54137400002</v>
      </c>
      <c r="LB57" s="121"/>
      <c r="LC57" s="121">
        <f t="shared" si="410"/>
        <v>88739.803445999991</v>
      </c>
      <c r="LD57" s="121"/>
      <c r="LE57" s="121">
        <f t="shared" si="410"/>
        <v>210659.78739999997</v>
      </c>
      <c r="LF57" s="121"/>
      <c r="LG57" s="121">
        <f t="shared" si="410"/>
        <v>428909.0499889999</v>
      </c>
      <c r="LH57" s="121"/>
      <c r="LI57" s="121">
        <f t="shared" si="410"/>
        <v>639568.83738899999</v>
      </c>
      <c r="LJ57" s="121"/>
      <c r="LK57" s="121">
        <f>LK50+LK55+LK56</f>
        <v>203395.65680000003</v>
      </c>
      <c r="LL57" s="121"/>
      <c r="LM57" s="121">
        <f t="shared" ref="LM57:MA57" si="411">LM50+LM55+LM56</f>
        <v>305093.4852</v>
      </c>
      <c r="LN57" s="121"/>
      <c r="LO57" s="121">
        <f t="shared" si="411"/>
        <v>29056.522399999994</v>
      </c>
      <c r="LP57" s="121"/>
      <c r="LQ57" s="121">
        <f t="shared" si="411"/>
        <v>414119.08274800004</v>
      </c>
      <c r="LR57" s="121"/>
      <c r="LS57" s="121">
        <f t="shared" si="411"/>
        <v>621178.62412199995</v>
      </c>
      <c r="LT57" s="121"/>
      <c r="LU57" s="121">
        <f t="shared" si="411"/>
        <v>59159.868963999987</v>
      </c>
      <c r="LV57" s="121"/>
      <c r="LW57" s="121">
        <f t="shared" si="411"/>
        <v>537545.66439999989</v>
      </c>
      <c r="LX57" s="121"/>
      <c r="LY57" s="121">
        <f t="shared" si="411"/>
        <v>1094457.575834</v>
      </c>
      <c r="LZ57" s="121"/>
      <c r="MA57" s="121">
        <f t="shared" si="411"/>
        <v>1781401.3074339998</v>
      </c>
      <c r="MB57" s="121"/>
      <c r="MC57" s="121">
        <f>MC50+MC55+MC56</f>
        <v>435847.83599999995</v>
      </c>
      <c r="MD57" s="121"/>
      <c r="ME57" s="121">
        <f t="shared" ref="ME57:MS57" si="412">ME50+ME55+ME56</f>
        <v>530281.53379999986</v>
      </c>
      <c r="MF57" s="121"/>
      <c r="MG57" s="121">
        <f t="shared" si="412"/>
        <v>174339.13439999998</v>
      </c>
      <c r="MH57" s="121"/>
      <c r="MI57" s="121">
        <f t="shared" si="412"/>
        <v>887398.03446000011</v>
      </c>
      <c r="MJ57" s="121"/>
      <c r="MK57" s="121">
        <f t="shared" si="412"/>
        <v>1079667.6085930001</v>
      </c>
      <c r="ML57" s="121"/>
      <c r="MM57" s="121">
        <f t="shared" si="412"/>
        <v>354959.21378399996</v>
      </c>
      <c r="MN57" s="121"/>
      <c r="MO57" s="121">
        <f t="shared" si="412"/>
        <v>1133204.3736</v>
      </c>
      <c r="MP57" s="121"/>
      <c r="MQ57" s="121">
        <f t="shared" si="412"/>
        <v>2307234.8895960003</v>
      </c>
      <c r="MR57" s="121"/>
      <c r="MS57" s="121">
        <f t="shared" si="412"/>
        <v>3440439.2631959999</v>
      </c>
      <c r="MT57" s="121"/>
      <c r="MU57" s="121">
        <f>MU50+MU55+MU56</f>
        <v>312357.61580000003</v>
      </c>
      <c r="MV57" s="121"/>
      <c r="MW57" s="121">
        <f t="shared" ref="MW57:NK57" si="413">MW50+MW55+MW56</f>
        <v>290565.22399999999</v>
      </c>
      <c r="MX57" s="121"/>
      <c r="MY57" s="121">
        <f t="shared" si="413"/>
        <v>108961.95899999999</v>
      </c>
      <c r="MZ57" s="121"/>
      <c r="NA57" s="121">
        <f t="shared" si="413"/>
        <v>635968.59136299998</v>
      </c>
      <c r="NB57" s="121"/>
      <c r="NC57" s="121">
        <f t="shared" si="413"/>
        <v>591598.68964000023</v>
      </c>
      <c r="ND57" s="121"/>
      <c r="NE57" s="121">
        <f t="shared" si="413"/>
        <v>221849.50861500003</v>
      </c>
      <c r="NF57" s="121"/>
      <c r="NG57" s="121">
        <f t="shared" si="413"/>
        <v>697356.53759999992</v>
      </c>
      <c r="NH57" s="121"/>
      <c r="NI57" s="121">
        <f t="shared" si="413"/>
        <v>1419836.8551359999</v>
      </c>
      <c r="NJ57" s="121"/>
      <c r="NK57" s="121">
        <f t="shared" si="413"/>
        <v>2311007.1015360001</v>
      </c>
      <c r="NL57" s="121"/>
      <c r="NM57" s="121">
        <f>NM50+NM55+NM56</f>
        <v>319621.74639999995</v>
      </c>
      <c r="NN57" s="121"/>
      <c r="NO57" s="121">
        <f t="shared" ref="NO57:OC57" si="414">NO50+NO55+NO56</f>
        <v>348678.26879999996</v>
      </c>
      <c r="NP57" s="121"/>
      <c r="NQ57" s="121">
        <f t="shared" si="414"/>
        <v>159810.87319999997</v>
      </c>
      <c r="NR57" s="121"/>
      <c r="NS57" s="121">
        <f t="shared" si="414"/>
        <v>650758.55860400002</v>
      </c>
      <c r="NT57" s="121"/>
      <c r="NU57" s="121">
        <f t="shared" si="414"/>
        <v>709918.42756799993</v>
      </c>
      <c r="NV57" s="121"/>
      <c r="NW57" s="121">
        <f t="shared" si="414"/>
        <v>325379.27930200001</v>
      </c>
      <c r="NX57" s="121"/>
      <c r="NY57" s="121">
        <f t="shared" si="414"/>
        <v>813582.6272000001</v>
      </c>
      <c r="NZ57" s="121"/>
      <c r="OA57" s="121">
        <f t="shared" si="414"/>
        <v>1656476.3309920002</v>
      </c>
      <c r="OB57" s="121"/>
      <c r="OC57" s="121">
        <f t="shared" si="414"/>
        <v>2470058.9581920002</v>
      </c>
      <c r="OD57" s="121"/>
      <c r="OE57" s="121">
        <f>OE50+OE55+OE56</f>
        <v>101697.82840000001</v>
      </c>
      <c r="OF57" s="121"/>
      <c r="OG57" s="121">
        <f t="shared" ref="OG57:OU57" si="415">OG50+OG55+OG56</f>
        <v>87169.56719999999</v>
      </c>
      <c r="OH57" s="121"/>
      <c r="OI57" s="121">
        <f t="shared" si="415"/>
        <v>43584.783599999995</v>
      </c>
      <c r="OJ57" s="121"/>
      <c r="OK57" s="121">
        <f t="shared" si="415"/>
        <v>207059.54137400002</v>
      </c>
      <c r="OL57" s="121"/>
      <c r="OM57" s="121">
        <f t="shared" si="415"/>
        <v>177479.60689199998</v>
      </c>
      <c r="ON57" s="121"/>
      <c r="OO57" s="121">
        <f t="shared" si="415"/>
        <v>88739.803445999991</v>
      </c>
      <c r="OP57" s="121"/>
      <c r="OQ57" s="121">
        <f t="shared" si="415"/>
        <v>232452.17919999996</v>
      </c>
      <c r="OR57" s="121"/>
      <c r="OS57" s="121">
        <f t="shared" si="415"/>
        <v>473278.95171199989</v>
      </c>
      <c r="OT57" s="121"/>
      <c r="OU57" s="121">
        <f t="shared" si="415"/>
        <v>718756.30244899995</v>
      </c>
      <c r="OV57" s="121"/>
      <c r="OW57" s="121">
        <f>OW50+OW55+OW56</f>
        <v>334150.00759999995</v>
      </c>
      <c r="OX57" s="121"/>
      <c r="OY57" s="121">
        <f t="shared" ref="OY57:PM57" si="416">OY50+OY55+OY56</f>
        <v>203395.65680000003</v>
      </c>
      <c r="OZ57" s="121"/>
      <c r="PA57" s="121">
        <f t="shared" si="416"/>
        <v>261508.70160000003</v>
      </c>
      <c r="PB57" s="121"/>
      <c r="PC57" s="121">
        <f t="shared" si="416"/>
        <v>680338.49308599997</v>
      </c>
      <c r="PD57" s="121"/>
      <c r="PE57" s="121">
        <f t="shared" si="416"/>
        <v>414119.08274800004</v>
      </c>
      <c r="PF57" s="121"/>
      <c r="PG57" s="121">
        <f t="shared" si="416"/>
        <v>532438.82067600009</v>
      </c>
      <c r="PH57" s="121"/>
      <c r="PI57" s="121">
        <f t="shared" si="416"/>
        <v>791790.23540000012</v>
      </c>
      <c r="PJ57" s="121"/>
      <c r="PK57" s="121">
        <f t="shared" si="416"/>
        <v>1612106.4292689997</v>
      </c>
      <c r="PL57" s="121"/>
      <c r="PM57" s="121">
        <f t="shared" si="416"/>
        <v>2403896.6646689996</v>
      </c>
      <c r="PN57" s="121"/>
      <c r="PO57" s="121">
        <f>PO50+PO55+PO56</f>
        <v>94433.697800000009</v>
      </c>
      <c r="PP57" s="121"/>
      <c r="PQ57" s="121">
        <f t="shared" ref="PQ57:QE57" si="417">PQ50+PQ55+PQ56</f>
        <v>94433.697800000009</v>
      </c>
      <c r="PR57" s="121"/>
      <c r="PS57" s="121">
        <f t="shared" si="417"/>
        <v>43584.783599999995</v>
      </c>
      <c r="PT57" s="121"/>
      <c r="PU57" s="121">
        <f t="shared" si="417"/>
        <v>192269.57413299999</v>
      </c>
      <c r="PV57" s="121"/>
      <c r="PW57" s="121">
        <f t="shared" si="417"/>
        <v>192269.57413299999</v>
      </c>
      <c r="PX57" s="121"/>
      <c r="PY57" s="121">
        <f t="shared" si="417"/>
        <v>88739.803445999991</v>
      </c>
      <c r="PZ57" s="121"/>
      <c r="QA57" s="121">
        <f t="shared" si="417"/>
        <v>232452.17919999996</v>
      </c>
      <c r="QB57" s="121"/>
      <c r="QC57" s="121">
        <f t="shared" si="417"/>
        <v>473278.95171199989</v>
      </c>
      <c r="QD57" s="121"/>
      <c r="QE57" s="121">
        <f t="shared" si="417"/>
        <v>705731.13091199985</v>
      </c>
      <c r="QF57" s="121">
        <f>EA57*71</f>
        <v>4071.3316999999997</v>
      </c>
      <c r="QG57" s="121">
        <f>QG50+QG55+QG56</f>
        <v>515753.27259999991</v>
      </c>
      <c r="QH57" s="121"/>
      <c r="QI57" s="121">
        <f t="shared" ref="QI57:QK57" si="418">QI50+QI55+QI56</f>
        <v>1050087.674111</v>
      </c>
      <c r="QJ57" s="121"/>
      <c r="QK57" s="121">
        <f t="shared" si="418"/>
        <v>1709182.3355109999</v>
      </c>
      <c r="QM57" s="122">
        <f t="shared" si="363"/>
        <v>28493142.687231991</v>
      </c>
    </row>
    <row r="58" spans="1:456" s="50" customFormat="1" x14ac:dyDescent="0.25">
      <c r="A58" s="50" t="s">
        <v>175</v>
      </c>
      <c r="D58" s="85">
        <v>71.239999999999995</v>
      </c>
      <c r="E58" s="85" t="e">
        <f>((C7*(E7/1000))+(C8*(E8/1000))+(C9*(E9/1000))+(C10*(E10/1000))+(C11*(E11/1000))+(C12*(E12/1000))+(C13*(E13/1000))+(C14*(E14/1000))+(C15*(E15/1000))+(C16*(E16/1000))+(C17*(E17/1000))+(C18*(E18/1000))+(C19*(E19/1000))+(C20*(E723/1000))+(C21*(E21/1000))+(C22*(E22/1000))+(C23*(E23/1000))+(C24*(E24/1000))+(C25*(E25/1000))+(C26*(E26/1000))+(C27*(E27/1000))+(C28*(E28/1000))+(C29*(E29/1000))+(C30*(E30/1000))+(C31*(E31/1000))+(C32*(E32/1000))+(C33*(E33/1000))+(C34*(E34/1000))+(C35*(E35/1000))+(C36*(E36/1000))+(C37*(E37/1000))+(C38*(E38/1000))+(C39*(E39/1000))+(C40*(E40/1000))+(C41*(E41/1000))+(C42*(E42/1000))+(C43*(E43/1000))+(C44*(E45/1000))+(C46*(E46/1000))+(C47*(E47/1000))+(C54*(E54/1000))+(C51*(E51/1000))+(C52*(E52/1000))+(C53*(E53/1000))+(#REF!*(#REF!/1000))+(C48*(E48/1000/0.041)))</f>
        <v>#REF!</v>
      </c>
      <c r="F58" s="85" t="e">
        <f>((C7*(F7/1000))+(C8*(F8/1000))+(C9*(F9/1000))+(C10*(F10/1000))+(C11*(F11/1000))+(C12*(F12/1000))+(C13*(F13/1000))+(C14*(F14/1000))+(C15*(F15/1000))+(C16*(F16/1000))+(C17*(F17/1000))+(C18*(F18/1000))+(C19*(F19/1000))+(C20*(F723/1000))+(C21*(F21/1000))+(C22*(F22/1000))+(C23*(F23/1000))+(C24*(F24/1000))+(C25*(F25/1000))+(C26*(F26/1000))+(C27*(F27/1000))+(C28*(F28/1000))+(C29*(F29/1000))+(C30*(F30/1000))+(C31*(F31/1000))+(C32*(F32/1000))+(C33*(F33/1000))+(C34*(F34/1000))+(C35*(F35/1000))+(C36*(F36/1000))+(C37*(F37/1000))+(C38*(F38/1000))+(C39*(F39/1000))+(C40*(F40/1000))+(C41*(F41/1000))+(C42*(F42/1000))+(C43*(F43/1000))+(C44*(F45/1000))+(C46*(F46/1000))+(C47*(F47/1000))+(C54*(F54/1000))+(C51*(F51/1000))+(C52*(F52/1000))+(C53*(F53/1000))+(#REF!*(#REF!/1000))+(C48*(F48/1000/0.041)))</f>
        <v>#REF!</v>
      </c>
      <c r="G58" s="85">
        <v>3.5</v>
      </c>
      <c r="H58" s="85" t="e">
        <f>((E7*(H7/1000))+(E8*(H8/1000))+(E9*(H9/1000))+(E10*(H10/1000))+(E11*(H11/1000))+(E12*(H12/1000))+(E13*(H13/1000))+(E14*(H14/1000))+(E15*(H15/1000))+(E16*(H16/1000))+(E17*(H17/1000))+(E18*(H18/1000))+(E19*(H19/1000))+(E20*(H723/1000))+(E21*(H21/1000))+(E22*(H22/1000))+(E23*(H23/1000))+(E24*(H24/1000))+(E25*(H25/1000))+(E26*(H26/1000))+(E27*(H27/1000))+(E28*(H28/1000))+(E29*(H29/1000))+(E30*(H30/1000))+(E31*(H31/1000))+(E32*(H32/1000))+(E33*(H33/1000))+(E34*(H34/1000))+(E35*(H35/1000))+(E36*(H36/1000))+(E37*(H37/1000))+(E38*(H38/1000))+(E39*(H39/1000))+(E40*(H40/1000))+(E41*(H41/1000))+(E42*(H42/1000))+(E43*(H43/1000))+(E44*(H45/1000))+(E46*(H46/1000))+(E47*(H47/1000))+(E54*(H54/1000))+(E51*(H51/1000))+(E52*(H52/1000))+(E53*(H53/1000))+(#REF!*(#REF!/1000))+(E48*(H48/1000/0.041)))</f>
        <v>#REF!</v>
      </c>
      <c r="I58" s="85" t="e">
        <f>((F7*(I7/1000))+(F8*(I8/1000))+(F9*(I9/1000))+(F10*(I10/1000))+(F11*(I11/1000))+(F12*(I12/1000))+(F13*(I13/1000))+(F14*(I14/1000))+(F15*(I15/1000))+(F16*(I16/1000))+(F17*(I17/1000))+(F18*(I18/1000))+(F19*(I19/1000))+(F20*(I723/1000))+(F21*(I21/1000))+(F22*(I22/1000))+(F23*(I23/1000))+(F24*(I24/1000))+(F25*(I25/1000))+(F26*(I26/1000))+(F27*(I27/1000))+(F28*(I28/1000))+(F29*(I29/1000))+(F30*(I30/1000))+(F31*(I31/1000))+(F32*(I32/1000))+(F33*(I33/1000))+(F34*(I34/1000))+(F35*(I35/1000))+(F36*(I36/1000))+(F37*(I37/1000))+(F38*(I38/1000))+(F39*(I39/1000))+(F40*(I40/1000))+(F41*(I41/1000))+(F42*(I42/1000))+(F43*(I43/1000))+(F44*(I45/1000))+(F46*(I46/1000))+(F47*(I47/1000))+(F54*(I54/1000))+(F51*(I51/1000))+(F52*(I52/1000))+(F53*(I53/1000))+(#REF!*(#REF!/1000))+(F48*(I48/1000/0.041)))</f>
        <v>#REF!</v>
      </c>
      <c r="J58" s="85" t="e">
        <f>((G7*(J7/1000))+(G8*(J8/1000))+(G9*(J9/1000))+(G10*(J10/1000))+(G11*(J11/1000))+(G12*(J12/1000))+(G13*(J13/1000))+(G14*(J14/1000))+(G15*(J15/1000))+(G16*(J16/1000))+(G17*(J17/1000))+(G18*(J18/1000))+(G19*(J19/1000))+(G20*(J723/1000))+(G21*(J21/1000))+(G22*(J22/1000))+(G23*(J23/1000))+(G24*(J24/1000))+(G25*(J25/1000))+(G26*(J26/1000))+(G27*(J27/1000))+(G28*(J28/1000))+(G29*(J29/1000))+(G30*(J30/1000))+(G31*(J31/1000))+(G32*(J32/1000))+(G33*(J33/1000))+(G34*(J34/1000))+(G35*(J35/1000))+(G36*(J36/1000))+(G37*(J37/1000))+(G38*(J38/1000))+(G39*(J39/1000))+(G40*(J40/1000))+(G41*(J41/1000))+(G42*(J42/1000))+(G43*(J43/1000))+(G44*(J45/1000))+(G46*(J46/1000))+(G47*(J47/1000))+(G54*(J54/1000))+(G51*(J51/1000))+(G52*(J52/1000))+(G53*(J53/1000))+(#REF!*(#REF!/1000))+(G48*(J48/1000/0.041)))</f>
        <v>#REF!</v>
      </c>
      <c r="K58" s="85" t="e">
        <f>((H7*(K7/1000))+(H8*(K8/1000))+(H9*(K9/1000))+(H10*(K10/1000))+(H11*(K11/1000))+(H12*(K12/1000))+(H13*(K13/1000))+(H14*(K14/1000))+(H15*(K15/1000))+(H16*(K16/1000))+(H17*(K17/1000))+(H18*(K18/1000))+(H19*(K19/1000))+(H20*(K723/1000))+(H21*(K21/1000))+(H22*(K22/1000))+(H23*(K23/1000))+(H24*(K24/1000))+(H25*(K25/1000))+(H26*(K26/1000))+(H27*(K27/1000))+(H28*(K28/1000))+(H29*(K29/1000))+(H30*(K30/1000))+(H31*(K31/1000))+(H32*(K32/1000))+(H33*(K33/1000))+(H34*(K34/1000))+(H35*(K35/1000))+(H36*(K36/1000))+(H37*(K37/1000))+(H38*(K38/1000))+(H39*(K39/1000))+(H40*(K40/1000))+(H41*(K41/1000))+(H42*(K42/1000))+(H43*(K43/1000))+(H44*(K45/1000))+(H46*(K46/1000))+(H47*(K47/1000))+(H54*(K54/1000))+(H51*(K51/1000))+(H52*(K52/1000))+(H53*(K53/1000))+(#REF!*(#REF!/1000))+(H48*(K48/1000/0.041)))</f>
        <v>#REF!</v>
      </c>
      <c r="L58" s="85" t="e">
        <f>((I7*(L7/1000))+(I8*(L8/1000))+(I9*(L9/1000))+(I10*(L10/1000))+(I11*(L11/1000))+(I12*(L12/1000))+(I13*(L13/1000))+(I14*(L14/1000))+(I15*(L15/1000))+(I16*(L16/1000))+(I17*(L17/1000))+(I18*(L18/1000))+(I19*(L19/1000))+(I20*(L723/1000))+(I21*(L21/1000))+(I22*(L22/1000))+(I23*(L23/1000))+(I24*(L24/1000))+(I25*(L25/1000))+(I26*(L26/1000))+(I27*(L27/1000))+(I28*(L28/1000))+(I29*(L29/1000))+(I30*(L30/1000))+(I31*(L31/1000))+(I32*(L32/1000))+(I33*(L33/1000))+(I34*(L34/1000))+(I35*(L35/1000))+(I36*(L36/1000))+(I37*(L37/1000))+(I38*(L38/1000))+(I39*(L39/1000))+(I40*(L40/1000))+(I41*(L41/1000))+(I42*(L42/1000))+(I43*(L43/1000))+(I44*(L45/1000))+(I46*(L46/1000))+(I47*(L47/1000))+(I54*(L54/1000))+(I51*(L51/1000))+(I52*(L52/1000))+(I53*(L53/1000))+(#REF!*(#REF!/1000))+(I48*(L48/1000/0.041)))</f>
        <v>#REF!</v>
      </c>
      <c r="M58" s="85" t="e">
        <f>((J7*(M7/1000))+(J8*(M8/1000))+(J9*(M9/1000))+(J10*(M10/1000))+(J11*(M11/1000))+(J12*(M12/1000))+(J13*(M13/1000))+(J14*(M14/1000))+(J15*(M15/1000))+(J16*(M16/1000))+(J17*(M17/1000))+(J18*(M18/1000))+(J19*(M19/1000))+(J20*(M723/1000))+(J21*(M21/1000))+(J22*(M22/1000))+(J23*(M23/1000))+(J24*(M24/1000))+(J25*(M25/1000))+(J26*(M26/1000))+(J27*(M27/1000))+(J28*(M28/1000))+(J29*(M29/1000))+(J30*(M30/1000))+(J31*(M31/1000))+(J32*(M32/1000))+(J33*(M33/1000))+(J34*(M34/1000))+(J35*(M35/1000))+(J36*(M36/1000))+(J37*(M37/1000))+(J38*(M38/1000))+(J39*(M39/1000))+(J40*(M40/1000))+(J41*(M41/1000))+(J42*(M42/1000))+(J43*(M43/1000))+(J44*(M45/1000))+(J46*(M46/1000))+(J47*(M47/1000))+(J54*(M54/1000))+(J51*(M51/1000))+(J52*(M52/1000))+(J53*(M53/1000))+(#REF!*(#REF!/1000))+(J48*(M48/1000/0.041)))</f>
        <v>#REF!</v>
      </c>
      <c r="N58" s="85" t="e">
        <f>((K7*(N7/1000))+(K8*(N8/1000))+(K9*(N9/1000))+(K10*(N10/1000))+(K11*(N11/1000))+(K12*(N12/1000))+(K13*(N13/1000))+(K14*(N14/1000))+(K15*(N15/1000))+(K16*(N16/1000))+(K17*(N17/1000))+(K18*(N18/1000))+(K19*(N19/1000))+(K20*(N723/1000))+(K21*(N21/1000))+(K22*(N22/1000))+(K23*(N23/1000))+(K24*(N24/1000))+(K25*(N25/1000))+(K26*(N26/1000))+(K27*(N27/1000))+(K28*(N28/1000))+(K29*(N29/1000))+(K30*(N30/1000))+(K31*(N31/1000))+(K32*(N32/1000))+(K33*(N33/1000))+(K34*(N34/1000))+(K35*(N35/1000))+(K36*(N36/1000))+(K37*(N37/1000))+(K38*(N38/1000))+(K39*(N39/1000))+(K40*(N40/1000))+(K41*(N41/1000))+(K42*(N42/1000))+(K43*(N43/1000))+(K44*(N45/1000))+(K46*(N46/1000))+(K47*(N47/1000))+(K54*(N54/1000))+(K51*(N51/1000))+(K52*(N52/1000))+(K53*(N53/1000))+(#REF!*(#REF!/1000))+(K48*(N48/1000/0.041)))</f>
        <v>#REF!</v>
      </c>
      <c r="O58" s="85" t="e">
        <f>((L7*(O7/1000))+(L8*(O8/1000))+(L9*(O9/1000))+(L10*(O10/1000))+(L11*(O11/1000))+(L12*(O12/1000))+(L13*(O13/1000))+(L14*(O14/1000))+(L15*(O15/1000))+(L16*(O16/1000))+(L17*(O17/1000))+(L18*(O18/1000))+(L19*(O19/1000))+(L20*(O723/1000))+(L21*(O21/1000))+(L22*(O22/1000))+(L23*(O23/1000))+(L24*(O24/1000))+(L25*(O25/1000))+(L26*(O26/1000))+(L27*(O27/1000))+(L28*(O28/1000))+(L29*(O29/1000))+(L30*(O30/1000))+(L31*(O31/1000))+(L32*(O32/1000))+(L33*(O33/1000))+(L34*(O34/1000))+(L35*(O35/1000))+(L36*(O36/1000))+(L37*(O37/1000))+(L38*(O38/1000))+(L39*(O39/1000))+(L40*(O40/1000))+(L41*(O41/1000))+(L42*(O42/1000))+(L43*(O43/1000))+(L44*(O45/1000))+(L46*(O46/1000))+(L47*(O47/1000))+(L54*(O54/1000))+(L51*(O51/1000))+(L52*(O52/1000))+(L53*(O53/1000))+(#REF!*(#REF!/1000))+(L48*(O48/1000/0.041)))</f>
        <v>#REF!</v>
      </c>
      <c r="P58" s="85" t="e">
        <f>((M7*(P7/1000))+(M8*(P8/1000))+(M9*(P9/1000))+(M10*(P10/1000))+(M11*(P11/1000))+(M12*(P12/1000))+(M13*(P13/1000))+(M14*(P14/1000))+(M15*(P15/1000))+(M16*(P16/1000))+(M17*(P17/1000))+(M18*(P18/1000))+(M19*(P19/1000))+(M20*(P723/1000))+(M21*(P21/1000))+(M22*(P22/1000))+(M23*(P23/1000))+(M24*(P24/1000))+(M25*(P25/1000))+(M26*(P26/1000))+(M27*(P27/1000))+(M28*(P28/1000))+(M29*(P29/1000))+(M30*(P30/1000))+(M31*(P31/1000))+(M32*(P32/1000))+(M33*(P33/1000))+(M34*(P34/1000))+(M35*(P35/1000))+(M36*(P36/1000))+(M37*(P37/1000))+(M38*(P38/1000))+(M39*(P39/1000))+(M40*(P40/1000))+(M41*(P41/1000))+(M42*(P42/1000))+(M43*(P43/1000))+(M44*(P45/1000))+(M46*(P46/1000))+(M47*(P47/1000))+(M54*(P54/1000))+(M51*(P51/1000))+(M52*(P52/1000))+(M53*(P53/1000))+(#REF!*(#REF!/1000))+(M48*(P48/1000/0.041)))</f>
        <v>#REF!</v>
      </c>
      <c r="Q58" s="85" t="e">
        <f>((N7*(Q7/1000))+(N8*(Q8/1000))+(N9*(Q9/1000))+(N10*(Q10/1000))+(N11*(Q11/1000))+(N12*(Q12/1000))+(N13*(Q13/1000))+(N14*(Q14/1000))+(N15*(Q15/1000))+(N16*(Q16/1000))+(N17*(Q17/1000))+(N18*(Q18/1000))+(N19*(Q19/1000))+(N20*(Q723/1000))+(N21*(Q21/1000))+(N22*(Q22/1000))+(N23*(Q23/1000))+(N24*(Q24/1000))+(N25*(Q25/1000))+(N26*(Q26/1000))+(N27*(Q27/1000))+(N28*(Q28/1000))+(N29*(Q29/1000))+(N30*(Q30/1000))+(N31*(Q31/1000))+(N32*(Q32/1000))+(N33*(Q33/1000))+(N34*(Q34/1000))+(N35*(Q35/1000))+(N36*(Q36/1000))+(N37*(Q37/1000))+(N38*(Q38/1000))+(N39*(Q39/1000))+(N40*(Q40/1000))+(N41*(Q41/1000))+(N42*(Q42/1000))+(N43*(Q43/1000))+(N44*(Q45/1000))+(N46*(Q46/1000))+(N47*(Q47/1000))+(N54*(Q54/1000))+(N51*(Q51/1000))+(N52*(Q52/1000))+(N53*(Q53/1000))+(#REF!*(#REF!/1000))+(N48*(Q48/1000/0.041)))</f>
        <v>#REF!</v>
      </c>
      <c r="R58" s="85" t="e">
        <f>((O7*(R7/1000))+(O8*(R8/1000))+(O9*(R9/1000))+(O10*(R10/1000))+(O11*(R11/1000))+(O12*(R12/1000))+(O13*(R13/1000))+(O14*(R14/1000))+(O15*(R15/1000))+(O16*(R16/1000))+(O17*(R17/1000))+(O18*(R18/1000))+(O19*(R19/1000))+(O20*(R723/1000))+(O21*(R21/1000))+(O22*(R22/1000))+(O23*(R23/1000))+(O24*(R24/1000))+(O25*(R25/1000))+(O26*(R26/1000))+(O27*(R27/1000))+(O28*(R28/1000))+(O29*(R29/1000))+(O30*(R30/1000))+(O31*(R31/1000))+(O32*(R32/1000))+(O33*(R33/1000))+(O34*(R34/1000))+(O35*(R35/1000))+(O36*(R36/1000))+(O37*(R37/1000))+(O38*(R38/1000))+(O39*(R39/1000))+(O40*(R40/1000))+(O41*(R41/1000))+(O42*(R42/1000))+(O43*(R43/1000))+(O44*(R45/1000))+(O46*(R46/1000))+(O47*(R47/1000))+(O54*(R54/1000))+(O51*(R51/1000))+(O52*(R52/1000))+(O53*(R53/1000))+(#REF!*(#REF!/1000))+(O48*(R48/1000/0.041)))</f>
        <v>#REF!</v>
      </c>
      <c r="S58" s="85" t="e">
        <f>((P7*(S7/1000))+(P8*(S8/1000))+(P9*(S9/1000))+(P10*(S10/1000))+(P11*(S11/1000))+(P12*(S12/1000))+(P13*(S13/1000))+(P14*(S14/1000))+(P15*(S15/1000))+(P16*(S16/1000))+(P17*(S17/1000))+(P18*(S18/1000))+(P19*(S19/1000))+(P20*(S723/1000))+(P21*(S21/1000))+(P22*(S22/1000))+(P23*(S23/1000))+(P24*(S24/1000))+(P25*(S25/1000))+(P26*(S26/1000))+(P27*(S27/1000))+(P28*(S28/1000))+(P29*(S29/1000))+(P30*(S30/1000))+(P31*(S31/1000))+(P32*(S32/1000))+(P33*(S33/1000))+(P34*(S34/1000))+(P35*(S35/1000))+(P36*(S36/1000))+(P37*(S37/1000))+(P38*(S38/1000))+(P39*(S39/1000))+(P40*(S40/1000))+(P41*(S41/1000))+(P42*(S42/1000))+(P43*(S43/1000))+(P44*(S45/1000))+(P46*(S46/1000))+(P47*(S47/1000))+(P54*(S54/1000))+(P51*(S51/1000))+(P52*(S52/1000))+(P53*(S53/1000))+(#REF!*(#REF!/1000))+(P48*(S48/1000/0.041)))</f>
        <v>#REF!</v>
      </c>
      <c r="T58" s="85" t="e">
        <f>((Q7*(T7/1000))+(Q8*(T8/1000))+(Q9*(T9/1000))+(Q10*(T10/1000))+(Q11*(T11/1000))+(Q12*(T12/1000))+(Q13*(T13/1000))+(Q14*(T14/1000))+(Q15*(T15/1000))+(Q16*(T16/1000))+(Q17*(T17/1000))+(Q18*(T18/1000))+(Q19*(T19/1000))+(Q20*(T723/1000))+(Q21*(T21/1000))+(Q22*(T22/1000))+(Q23*(T23/1000))+(Q24*(T24/1000))+(Q25*(T25/1000))+(Q26*(T26/1000))+(Q27*(T27/1000))+(Q28*(T28/1000))+(Q29*(T29/1000))+(Q30*(T30/1000))+(Q31*(T31/1000))+(Q32*(T32/1000))+(Q33*(T33/1000))+(Q34*(T34/1000))+(Q35*(T35/1000))+(Q36*(T36/1000))+(Q37*(T37/1000))+(Q38*(T38/1000))+(Q39*(T39/1000))+(Q40*(T40/1000))+(Q41*(T41/1000))+(Q42*(T42/1000))+(Q43*(T43/1000))+(Q44*(T45/1000))+(Q46*(T46/1000))+(Q47*(T47/1000))+(Q54*(T54/1000))+(Q51*(T51/1000))+(Q52*(T52/1000))+(Q53*(T53/1000))+(#REF!*(#REF!/1000))+(Q48*(T48/1000/0.041)))</f>
        <v>#REF!</v>
      </c>
      <c r="U58" s="85" t="e">
        <f>((R7*(U7/1000))+(R8*(U8/1000))+(R9*(U9/1000))+(R10*(U10/1000))+(R11*(U11/1000))+(R12*(U12/1000))+(R13*(U13/1000))+(R14*(U14/1000))+(R15*(U15/1000))+(R16*(U16/1000))+(R17*(U17/1000))+(R18*(U18/1000))+(R19*(U19/1000))+(R20*(U723/1000))+(R21*(U21/1000))+(R22*(U22/1000))+(R23*(U23/1000))+(R24*(U24/1000))+(R25*(U25/1000))+(R26*(U26/1000))+(R27*(U27/1000))+(R28*(U28/1000))+(R29*(U29/1000))+(R30*(U30/1000))+(R31*(U31/1000))+(R32*(U32/1000))+(R33*(U33/1000))+(R34*(U34/1000))+(R35*(U35/1000))+(R36*(U36/1000))+(R37*(U37/1000))+(R38*(U38/1000))+(R39*(U39/1000))+(R40*(U40/1000))+(R41*(U41/1000))+(R42*(U42/1000))+(R43*(U43/1000))+(R44*(U45/1000))+(R46*(U46/1000))+(R47*(U47/1000))+(R54*(U54/1000))+(R51*(U51/1000))+(R52*(U52/1000))+(R53*(U53/1000))+(#REF!*(#REF!/1000))+(R48*(U48/1000/0.041)))</f>
        <v>#REF!</v>
      </c>
      <c r="V58" s="85" t="e">
        <f>((S7*(V7/1000))+(S8*(V8/1000))+(S9*(V9/1000))+(S10*(V10/1000))+(S11*(V11/1000))+(S12*(V12/1000))+(S13*(V13/1000))+(S14*(V14/1000))+(S15*(V15/1000))+(S16*(V16/1000))+(S17*(V17/1000))+(S18*(V18/1000))+(S19*(V19/1000))+(S20*(V723/1000))+(S21*(V21/1000))+(S22*(V22/1000))+(S23*(V23/1000))+(S24*(V24/1000))+(S25*(V25/1000))+(S26*(V26/1000))+(S27*(V27/1000))+(S28*(V28/1000))+(S29*(V29/1000))+(S30*(V30/1000))+(S31*(V31/1000))+(S32*(V32/1000))+(S33*(V33/1000))+(S34*(V34/1000))+(S35*(V35/1000))+(S36*(V36/1000))+(S37*(V37/1000))+(S38*(V38/1000))+(S39*(V39/1000))+(S40*(V40/1000))+(S41*(V41/1000))+(S42*(V42/1000))+(S43*(V43/1000))+(S44*(V45/1000))+(S46*(V46/1000))+(S47*(V47/1000))+(S54*(V54/1000))+(S51*(V51/1000))+(S52*(V52/1000))+(S53*(V53/1000))+(#REF!*(#REF!/1000))+(S48*(V48/1000/0.041)))</f>
        <v>#REF!</v>
      </c>
      <c r="W58" s="85" t="e">
        <f>((T7*(W7/1000))+(T8*(W8/1000))+(T9*(W9/1000))+(T10*(W10/1000))+(T11*(W11/1000))+(T12*(W12/1000))+(T13*(W13/1000))+(T14*(W14/1000))+(T15*(W15/1000))+(T16*(W16/1000))+(T17*(W17/1000))+(T18*(W18/1000))+(T19*(W19/1000))+(T20*(W723/1000))+(T21*(W21/1000))+(T22*(W22/1000))+(T23*(W23/1000))+(T24*(W24/1000))+(T25*(W25/1000))+(T26*(W26/1000))+(T27*(W27/1000))+(T28*(W28/1000))+(T29*(W29/1000))+(T30*(W30/1000))+(T31*(W31/1000))+(T32*(W32/1000))+(T33*(W33/1000))+(T34*(W34/1000))+(T35*(W35/1000))+(T36*(W36/1000))+(T37*(W37/1000))+(T38*(W38/1000))+(T39*(W39/1000))+(T40*(W40/1000))+(T41*(W41/1000))+(T42*(W42/1000))+(T43*(W43/1000))+(T44*(W45/1000))+(T46*(W46/1000))+(T47*(W47/1000))+(T54*(W54/1000))+(T51*(W51/1000))+(T52*(W52/1000))+(T53*(W53/1000))+(#REF!*(#REF!/1000))+(T48*(W48/1000/0.041)))</f>
        <v>#REF!</v>
      </c>
      <c r="X58" s="85" t="e">
        <f>((U7*(X7/1000))+(U8*(X8/1000))+(U9*(X9/1000))+(U10*(X10/1000))+(U11*(X11/1000))+(U12*(X12/1000))+(U13*(X13/1000))+(U14*(X14/1000))+(U15*(X15/1000))+(U16*(X16/1000))+(U17*(X17/1000))+(U18*(X18/1000))+(U19*(X19/1000))+(U20*(X723/1000))+(U21*(X21/1000))+(U22*(X22/1000))+(U23*(X23/1000))+(U24*(X24/1000))+(U25*(X25/1000))+(U26*(X26/1000))+(U27*(X27/1000))+(U28*(X28/1000))+(U29*(X29/1000))+(U30*(X30/1000))+(U31*(X31/1000))+(U32*(X32/1000))+(U33*(X33/1000))+(U34*(X34/1000))+(U35*(X35/1000))+(U36*(X36/1000))+(U37*(X37/1000))+(U38*(X38/1000))+(U39*(X39/1000))+(U40*(X40/1000))+(U41*(X41/1000))+(U42*(X42/1000))+(U43*(X43/1000))+(U44*(X45/1000))+(U46*(X46/1000))+(U47*(X47/1000))+(U54*(X54/1000))+(U51*(X51/1000))+(U52*(X52/1000))+(U53*(X53/1000))+(#REF!*(#REF!/1000))+(U48*(X48/1000/0.041)))</f>
        <v>#REF!</v>
      </c>
      <c r="Y58" s="85" t="e">
        <f>((V7*(Y7/1000))+(V8*(Y8/1000))+(V9*(Y9/1000))+(V10*(Y10/1000))+(V11*(Y11/1000))+(V12*(Y12/1000))+(V13*(Y13/1000))+(V14*(Y14/1000))+(V15*(Y15/1000))+(V16*(Y16/1000))+(V17*(Y17/1000))+(V18*(Y18/1000))+(V19*(Y19/1000))+(V20*(Y723/1000))+(V21*(Y21/1000))+(V22*(Y22/1000))+(V23*(Y23/1000))+(V24*(Y24/1000))+(V25*(Y25/1000))+(V26*(Y26/1000))+(V27*(Y27/1000))+(V28*(Y28/1000))+(V29*(Y29/1000))+(V30*(Y30/1000))+(V31*(Y31/1000))+(V32*(Y32/1000))+(V33*(Y33/1000))+(V34*(Y34/1000))+(V35*(Y35/1000))+(V36*(Y36/1000))+(V37*(Y37/1000))+(V38*(Y38/1000))+(V39*(Y39/1000))+(V40*(Y40/1000))+(V41*(Y41/1000))+(V42*(Y42/1000))+(V43*(Y43/1000))+(V44*(Y45/1000))+(V46*(Y46/1000))+(V47*(Y47/1000))+(V54*(Y54/1000))+(V51*(Y51/1000))+(V52*(Y52/1000))+(V53*(Y53/1000))+(#REF!*(#REF!/1000))+(V48*(Y48/1000/0.041)))</f>
        <v>#REF!</v>
      </c>
      <c r="Z58" s="85" t="e">
        <f>((W7*(Z7/1000))+(W8*(Z8/1000))+(W9*(Z9/1000))+(W10*(Z10/1000))+(W11*(Z11/1000))+(W12*(Z12/1000))+(W13*(Z13/1000))+(W14*(Z14/1000))+(W15*(Z15/1000))+(W16*(Z16/1000))+(W17*(Z17/1000))+(W18*(Z18/1000))+(W19*(Z19/1000))+(W20*(Z723/1000))+(W21*(Z21/1000))+(W22*(Z22/1000))+(W23*(Z23/1000))+(W24*(Z24/1000))+(W25*(Z25/1000))+(W26*(Z26/1000))+(W27*(Z27/1000))+(W28*(Z28/1000))+(W29*(Z29/1000))+(W30*(Z30/1000))+(W31*(Z31/1000))+(W32*(Z32/1000))+(W33*(Z33/1000))+(W34*(Z34/1000))+(W35*(Z35/1000))+(W36*(Z36/1000))+(W37*(Z37/1000))+(W38*(Z38/1000))+(W39*(Z39/1000))+(W40*(Z40/1000))+(W41*(Z41/1000))+(W42*(Z42/1000))+(W43*(Z43/1000))+(W44*(Z45/1000))+(W46*(Z46/1000))+(W47*(Z47/1000))+(W54*(Z54/1000))+(W51*(Z51/1000))+(W52*(Z52/1000))+(W53*(Z53/1000))+(#REF!*(#REF!/1000))+(W48*(Z48/1000/0.041)))</f>
        <v>#REF!</v>
      </c>
      <c r="AA58" s="85" t="e">
        <f>((X7*(AA7/1000))+(X8*(AA8/1000))+(X9*(AA9/1000))+(X10*(AA10/1000))+(X11*(AA11/1000))+(X12*(AA12/1000))+(X13*(AA13/1000))+(X14*(AA14/1000))+(X15*(AA15/1000))+(X16*(AA16/1000))+(X17*(AA17/1000))+(X18*(AA18/1000))+(X19*(AA19/1000))+(X20*(AA723/1000))+(X21*(AA21/1000))+(X22*(AA22/1000))+(X23*(AA23/1000))+(X24*(AA24/1000))+(X25*(AA25/1000))+(X26*(AA26/1000))+(X27*(AA27/1000))+(X28*(AA28/1000))+(X29*(AA29/1000))+(X30*(AA30/1000))+(X31*(AA31/1000))+(X32*(AA32/1000))+(X33*(AA33/1000))+(X34*(AA34/1000))+(X35*(AA35/1000))+(X36*(AA36/1000))+(X37*(AA37/1000))+(X38*(AA38/1000))+(X39*(AA39/1000))+(X40*(AA40/1000))+(X41*(AA41/1000))+(X42*(AA42/1000))+(X43*(AA43/1000))+(X44*(AA45/1000))+(X46*(AA46/1000))+(X47*(AA47/1000))+(X54*(AA54/1000))+(X51*(AA51/1000))+(X52*(AA52/1000))+(X53*(AA53/1000))+(#REF!*(#REF!/1000))+(X48*(AA48/1000/0.041)))</f>
        <v>#REF!</v>
      </c>
      <c r="AB58" s="85" t="e">
        <f>((Y7*(AB7/1000))+(Y8*(AB8/1000))+(Y9*(AB9/1000))+(Y10*(AB10/1000))+(Y11*(AB11/1000))+(Y12*(AB12/1000))+(Y13*(AB13/1000))+(Y14*(AB14/1000))+(Y15*(AB15/1000))+(Y16*(AB16/1000))+(Y17*(AB17/1000))+(Y18*(AB18/1000))+(Y19*(AB19/1000))+(Y20*(AB723/1000))+(Y21*(AB21/1000))+(Y22*(AB22/1000))+(Y23*(AB23/1000))+(Y24*(AB24/1000))+(Y25*(AB25/1000))+(Y26*(AB26/1000))+(Y27*(AB27/1000))+(Y28*(AB28/1000))+(Y29*(AB29/1000))+(Y30*(AB30/1000))+(Y31*(AB31/1000))+(Y32*(AB32/1000))+(Y33*(AB33/1000))+(Y34*(AB34/1000))+(Y35*(AB35/1000))+(Y36*(AB36/1000))+(Y37*(AB37/1000))+(Y38*(AB38/1000))+(Y39*(AB39/1000))+(Y40*(AB40/1000))+(Y41*(AB41/1000))+(Y42*(AB42/1000))+(Y43*(AB43/1000))+(Y44*(AB45/1000))+(Y46*(AB46/1000))+(Y47*(AB47/1000))+(Y54*(AB54/1000))+(Y51*(AB51/1000))+(Y52*(AB52/1000))+(Y53*(AB53/1000))+(#REF!*(#REF!/1000))+(Y48*(AB48/1000/0.041)))</f>
        <v>#REF!</v>
      </c>
      <c r="AC58" s="85" t="e">
        <f>((Z7*(AC7/1000))+(Z8*(AC8/1000))+(Z9*(AC9/1000))+(Z10*(AC10/1000))+(Z11*(AC11/1000))+(Z12*(AC12/1000))+(Z13*(AC13/1000))+(Z14*(AC14/1000))+(Z15*(AC15/1000))+(Z16*(AC16/1000))+(Z17*(AC17/1000))+(Z18*(AC18/1000))+(Z19*(AC19/1000))+(Z20*(AC723/1000))+(Z21*(AC21/1000))+(Z22*(AC22/1000))+(Z23*(AC23/1000))+(Z24*(AC24/1000))+(Z25*(AC25/1000))+(Z26*(AC26/1000))+(Z27*(AC27/1000))+(Z28*(AC28/1000))+(Z29*(AC29/1000))+(Z30*(AC30/1000))+(Z31*(AC31/1000))+(Z32*(AC32/1000))+(Z33*(AC33/1000))+(Z34*(AC34/1000))+(Z35*(AC35/1000))+(Z36*(AC36/1000))+(Z37*(AC37/1000))+(Z38*(AC38/1000))+(Z39*(AC39/1000))+(Z40*(AC40/1000))+(Z41*(AC41/1000))+(Z42*(AC42/1000))+(Z43*(AC43/1000))+(Z44*(AC45/1000))+(Z46*(AC46/1000))+(Z47*(AC47/1000))+(Z54*(AC54/1000))+(Z51*(AC51/1000))+(Z52*(AC52/1000))+(Z53*(AC53/1000))+(#REF!*(#REF!/1000))+(Z48*(AC48/1000/0.041)))</f>
        <v>#REF!</v>
      </c>
      <c r="AD58" s="85" t="e">
        <f>((AA7*(AD7/1000))+(AA8*(AD8/1000))+(AA9*(AD9/1000))+(AA10*(AD10/1000))+(AA11*(AD11/1000))+(AA12*(AD12/1000))+(AA13*(AD13/1000))+(AA14*(AD14/1000))+(AA15*(AD15/1000))+(AA16*(AD16/1000))+(AA17*(AD17/1000))+(AA18*(AD18/1000))+(AA19*(AD19/1000))+(AA20*(AD723/1000))+(AA21*(AD21/1000))+(AA22*(AD22/1000))+(AA23*(AD23/1000))+(AA24*(AD24/1000))+(AA25*(AD25/1000))+(AA26*(AD26/1000))+(AA27*(AD27/1000))+(AA28*(AD28/1000))+(AA29*(AD29/1000))+(AA30*(AD30/1000))+(AA31*(AD31/1000))+(AA32*(AD32/1000))+(AA33*(AD33/1000))+(AA34*(AD34/1000))+(AA35*(AD35/1000))+(AA36*(AD36/1000))+(AA37*(AD37/1000))+(AA38*(AD38/1000))+(AA39*(AD39/1000))+(AA40*(AD40/1000))+(AA41*(AD41/1000))+(AA42*(AD42/1000))+(AA43*(AD43/1000))+(AA44*(AD45/1000))+(AA46*(AD46/1000))+(AA47*(AD47/1000))+(AA54*(AD54/1000))+(AA51*(AD51/1000))+(AA52*(AD52/1000))+(AA53*(AD53/1000))+(#REF!*(#REF!/1000))+(AA48*(AD48/1000/0.041)))</f>
        <v>#REF!</v>
      </c>
      <c r="AE58" s="85" t="e">
        <f>((AB7*(AE7/1000))+(AB8*(AE8/1000))+(AB9*(AE9/1000))+(AB10*(AE10/1000))+(AB11*(AE11/1000))+(AB12*(AE12/1000))+(AB13*(AE13/1000))+(AB14*(AE14/1000))+(AB15*(AE15/1000))+(AB16*(AE16/1000))+(AB17*(AE17/1000))+(AB18*(AE18/1000))+(AB19*(AE19/1000))+(AB20*(AE723/1000))+(AB21*(AE21/1000))+(AB22*(AE22/1000))+(AB23*(AE23/1000))+(AB24*(AE24/1000))+(AB25*(AE25/1000))+(AB26*(AE26/1000))+(AB27*(AE27/1000))+(AB28*(AE28/1000))+(AB29*(AE29/1000))+(AB30*(AE30/1000))+(AB31*(AE31/1000))+(AB32*(AE32/1000))+(AB33*(AE33/1000))+(AB34*(AE34/1000))+(AB35*(AE35/1000))+(AB36*(AE36/1000))+(AB37*(AE37/1000))+(AB38*(AE38/1000))+(AB39*(AE39/1000))+(AB40*(AE40/1000))+(AB41*(AE41/1000))+(AB42*(AE42/1000))+(AB43*(AE43/1000))+(AB44*(AE45/1000))+(AB46*(AE46/1000))+(AB47*(AE47/1000))+(AB54*(AE54/1000))+(AB51*(AE51/1000))+(AB52*(AE52/1000))+(AB53*(AE53/1000))+(#REF!*(#REF!/1000))+(AB48*(AE48/1000/0.041)))</f>
        <v>#REF!</v>
      </c>
      <c r="AF58" s="85" t="e">
        <f>((AC7*(AF7/1000))+(AC8*(AF8/1000))+(AC9*(AF9/1000))+(AC10*(AF10/1000))+(AC11*(AF11/1000))+(AC12*(AF12/1000))+(AC13*(AF13/1000))+(AC14*(AF14/1000))+(AC15*(AF15/1000))+(AC16*(AF16/1000))+(AC17*(AF17/1000))+(AC18*(AF18/1000))+(AC19*(AF19/1000))+(AC20*(AF723/1000))+(AC21*(AF21/1000))+(AC22*(AF22/1000))+(AC23*(AF23/1000))+(AC24*(AF24/1000))+(AC25*(AF25/1000))+(AC26*(AF26/1000))+(AC27*(AF27/1000))+(AC28*(AF28/1000))+(AC29*(AF29/1000))+(AC30*(AF30/1000))+(AC31*(AF31/1000))+(AC32*(AF32/1000))+(AC33*(AF33/1000))+(AC34*(AF34/1000))+(AC35*(AF35/1000))+(AC36*(AF36/1000))+(AC37*(AF37/1000))+(AC38*(AF38/1000))+(AC39*(AF39/1000))+(AC40*(AF40/1000))+(AC41*(AF41/1000))+(AC42*(AF42/1000))+(AC43*(AF43/1000))+(AC44*(AF45/1000))+(AC46*(AF46/1000))+(AC47*(AF47/1000))+(AC54*(AF54/1000))+(AC51*(AF51/1000))+(AC52*(AF52/1000))+(AC53*(AF53/1000))+(#REF!*(#REF!/1000))+(AC48*(AF48/1000/0.041)))</f>
        <v>#REF!</v>
      </c>
      <c r="AG58" s="85" t="e">
        <f>((AD7*(AG7/1000))+(AD8*(AG8/1000))+(AD9*(AG9/1000))+(AD10*(AG10/1000))+(AD11*(AG11/1000))+(AD12*(AG12/1000))+(AD13*(AG13/1000))+(AD14*(AG14/1000))+(AD15*(AG15/1000))+(AD16*(AG16/1000))+(AD17*(AG17/1000))+(AD18*(AG18/1000))+(AD19*(AG19/1000))+(AD20*(AG723/1000))+(AD21*(AG21/1000))+(AD22*(AG22/1000))+(AD23*(AG23/1000))+(AD24*(AG24/1000))+(AD25*(AG25/1000))+(AD26*(AG26/1000))+(AD27*(AG27/1000))+(AD28*(AG28/1000))+(AD29*(AG29/1000))+(AD30*(AG30/1000))+(AD31*(AG31/1000))+(AD32*(AG32/1000))+(AD33*(AG33/1000))+(AD34*(AG34/1000))+(AD35*(AG35/1000))+(AD36*(AG36/1000))+(AD37*(AG37/1000))+(AD38*(AG38/1000))+(AD39*(AG39/1000))+(AD40*(AG40/1000))+(AD41*(AG41/1000))+(AD42*(AG42/1000))+(AD43*(AG43/1000))+(AD44*(AG45/1000))+(AD46*(AG46/1000))+(AD47*(AG47/1000))+(AD54*(AG54/1000))+(AD51*(AG51/1000))+(AD52*(AG52/1000))+(AD53*(AG53/1000))+(#REF!*(#REF!/1000))+(AD48*(AG48/1000/0.041)))</f>
        <v>#REF!</v>
      </c>
      <c r="AH58" s="85" t="e">
        <f>((AE7*(AH7/1000))+(AE8*(AH8/1000))+(AE9*(AH9/1000))+(AE10*(AH10/1000))+(AE11*(AH11/1000))+(AE12*(AH12/1000))+(AE13*(AH13/1000))+(AE14*(AH14/1000))+(AE15*(AH15/1000))+(AE16*(AH16/1000))+(AE17*(AH17/1000))+(AE18*(AH18/1000))+(AE19*(AH19/1000))+(AE20*(AH723/1000))+(AE21*(AH21/1000))+(AE22*(AH22/1000))+(AE23*(AH23/1000))+(AE24*(AH24/1000))+(AE25*(AH25/1000))+(AE26*(AH26/1000))+(AE27*(AH27/1000))+(AE28*(AH28/1000))+(AE29*(AH29/1000))+(AE30*(AH30/1000))+(AE31*(AH31/1000))+(AE32*(AH32/1000))+(AE33*(AH33/1000))+(AE34*(AH34/1000))+(AE35*(AH35/1000))+(AE36*(AH36/1000))+(AE37*(AH37/1000))+(AE38*(AH38/1000))+(AE39*(AH39/1000))+(AE40*(AH40/1000))+(AE41*(AH41/1000))+(AE42*(AH42/1000))+(AE43*(AH43/1000))+(AE44*(AH45/1000))+(AE46*(AH46/1000))+(AE47*(AH47/1000))+(AE54*(AH54/1000))+(AE51*(AH51/1000))+(AE52*(AH52/1000))+(AE53*(AH53/1000))+(#REF!*(#REF!/1000))+(AE48*(AH48/1000/0.041)))</f>
        <v>#REF!</v>
      </c>
      <c r="AI58" s="85" t="e">
        <f>((AF7*(AI7/1000))+(AF8*(AI8/1000))+(AF9*(AI9/1000))+(AF10*(AI10/1000))+(AF11*(AI11/1000))+(AF12*(AI12/1000))+(AF13*(AI13/1000))+(AF14*(AI14/1000))+(AF15*(AI15/1000))+(AF16*(AI16/1000))+(AF17*(AI17/1000))+(AF18*(AI18/1000))+(AF19*(AI19/1000))+(AF20*(AI723/1000))+(AF21*(AI21/1000))+(AF22*(AI22/1000))+(AF23*(AI23/1000))+(AF24*(AI24/1000))+(AF25*(AI25/1000))+(AF26*(AI26/1000))+(AF27*(AI27/1000))+(AF28*(AI28/1000))+(AF29*(AI29/1000))+(AF30*(AI30/1000))+(AF31*(AI31/1000))+(AF32*(AI32/1000))+(AF33*(AI33/1000))+(AF34*(AI34/1000))+(AF35*(AI35/1000))+(AF36*(AI36/1000))+(AF37*(AI37/1000))+(AF38*(AI38/1000))+(AF39*(AI39/1000))+(AF40*(AI40/1000))+(AF41*(AI41/1000))+(AF42*(AI42/1000))+(AF43*(AI43/1000))+(AF44*(AI45/1000))+(AF46*(AI46/1000))+(AF47*(AI47/1000))+(AF54*(AI54/1000))+(AF51*(AI51/1000))+(AF52*(AI52/1000))+(AF53*(AI53/1000))+(#REF!*(#REF!/1000))+(AF48*(AI48/1000/0.041)))</f>
        <v>#REF!</v>
      </c>
      <c r="AJ58" s="85" t="e">
        <f>((AG7*(AJ7/1000))+(AG8*(AJ8/1000))+(AG9*(AJ9/1000))+(AG10*(AJ10/1000))+(AG11*(AJ11/1000))+(AG12*(AJ12/1000))+(AG13*(AJ13/1000))+(AG14*(AJ14/1000))+(AG15*(AJ15/1000))+(AG16*(AJ16/1000))+(AG17*(AJ17/1000))+(AG18*(AJ18/1000))+(AG19*(AJ19/1000))+(AG20*(AJ723/1000))+(AG21*(AJ21/1000))+(AG22*(AJ22/1000))+(AG23*(AJ23/1000))+(AG24*(AJ24/1000))+(AG25*(AJ25/1000))+(AG26*(AJ26/1000))+(AG27*(AJ27/1000))+(AG28*(AJ28/1000))+(AG29*(AJ29/1000))+(AG30*(AJ30/1000))+(AG31*(AJ31/1000))+(AG32*(AJ32/1000))+(AG33*(AJ33/1000))+(AG34*(AJ34/1000))+(AG35*(AJ35/1000))+(AG36*(AJ36/1000))+(AG37*(AJ37/1000))+(AG38*(AJ38/1000))+(AG39*(AJ39/1000))+(AG40*(AJ40/1000))+(AG41*(AJ41/1000))+(AG42*(AJ42/1000))+(AG43*(AJ43/1000))+(AG44*(AJ45/1000))+(AG46*(AJ46/1000))+(AG47*(AJ47/1000))+(AG54*(AJ54/1000))+(AG51*(AJ51/1000))+(AG52*(AJ52/1000))+(AG53*(AJ53/1000))+(#REF!*(#REF!/1000))+(AG48*(AJ48/1000/0.041)))</f>
        <v>#REF!</v>
      </c>
      <c r="AK58" s="85" t="e">
        <f>((AH7*(AK7/1000))+(AH8*(AK8/1000))+(AH9*(AK9/1000))+(AH10*(AK10/1000))+(AH11*(AK11/1000))+(AH12*(AK12/1000))+(AH13*(AK13/1000))+(AH14*(AK14/1000))+(AH15*(AK15/1000))+(AH16*(AK16/1000))+(AH17*(AK17/1000))+(AH18*(AK18/1000))+(AH19*(AK19/1000))+(AH20*(AK723/1000))+(AH21*(AK21/1000))+(AH22*(AK22/1000))+(AH23*(AK23/1000))+(AH24*(AK24/1000))+(AH25*(AK25/1000))+(AH26*(AK26/1000))+(AH27*(AK27/1000))+(AH28*(AK28/1000))+(AH29*(AK29/1000))+(AH30*(AK30/1000))+(AH31*(AK31/1000))+(AH32*(AK32/1000))+(AH33*(AK33/1000))+(AH34*(AK34/1000))+(AH35*(AK35/1000))+(AH36*(AK36/1000))+(AH37*(AK37/1000))+(AH38*(AK38/1000))+(AH39*(AK39/1000))+(AH40*(AK40/1000))+(AH41*(AK41/1000))+(AH42*(AK42/1000))+(AH43*(AK43/1000))+(AH44*(AK45/1000))+(AH46*(AK46/1000))+(AH47*(AK47/1000))+(AH54*(AK54/1000))+(AH51*(AK51/1000))+(AH52*(AK52/1000))+(AH53*(AK53/1000))+(#REF!*(#REF!/1000))+(AH48*(AK48/1000/0.041)))</f>
        <v>#REF!</v>
      </c>
      <c r="AL58" s="85" t="e">
        <f>((AI7*(AL7/1000))+(AI8*(AL8/1000))+(AI9*(AL9/1000))+(AI10*(AL10/1000))+(AI11*(AL11/1000))+(AI12*(AL12/1000))+(AI13*(AL13/1000))+(AI14*(AL14/1000))+(AI15*(AL15/1000))+(AI16*(AL16/1000))+(AI17*(AL17/1000))+(AI18*(AL18/1000))+(AI19*(AL19/1000))+(AI20*(AL723/1000))+(AI21*(AL21/1000))+(AI22*(AL22/1000))+(AI23*(AL23/1000))+(AI24*(AL24/1000))+(AI25*(AL25/1000))+(AI26*(AL26/1000))+(AI27*(AL27/1000))+(AI28*(AL28/1000))+(AI29*(AL29/1000))+(AI30*(AL30/1000))+(AI31*(AL31/1000))+(AI32*(AL32/1000))+(AI33*(AL33/1000))+(AI34*(AL34/1000))+(AI35*(AL35/1000))+(AI36*(AL36/1000))+(AI37*(AL37/1000))+(AI38*(AL38/1000))+(AI39*(AL39/1000))+(AI40*(AL40/1000))+(AI41*(AL41/1000))+(AI42*(AL42/1000))+(AI43*(AL43/1000))+(AI44*(AL45/1000))+(AI46*(AL46/1000))+(AI47*(AL47/1000))+(AI54*(AL54/1000))+(AI51*(AL51/1000))+(AI52*(AL52/1000))+(AI53*(AL53/1000))+(#REF!*(#REF!/1000))+(AI48*(AL48/1000/0.041)))</f>
        <v>#REF!</v>
      </c>
      <c r="AM58" s="85" t="e">
        <f>((AJ7*(AM7/1000))+(AJ8*(AM8/1000))+(AJ9*(AM9/1000))+(AJ10*(AM10/1000))+(AJ11*(AM11/1000))+(AJ12*(AM12/1000))+(AJ13*(AM13/1000))+(AJ14*(AM14/1000))+(AJ15*(AM15/1000))+(AJ16*(AM16/1000))+(AJ17*(AM17/1000))+(AJ18*(AM18/1000))+(AJ19*(AM19/1000))+(AJ20*(AM723/1000))+(AJ21*(AM21/1000))+(AJ22*(AM22/1000))+(AJ23*(AM23/1000))+(AJ24*(AM24/1000))+(AJ25*(AM25/1000))+(AJ26*(AM26/1000))+(AJ27*(AM27/1000))+(AJ28*(AM28/1000))+(AJ29*(AM29/1000))+(AJ30*(AM30/1000))+(AJ31*(AM31/1000))+(AJ32*(AM32/1000))+(AJ33*(AM33/1000))+(AJ34*(AM34/1000))+(AJ35*(AM35/1000))+(AJ36*(AM36/1000))+(AJ37*(AM37/1000))+(AJ38*(AM38/1000))+(AJ39*(AM39/1000))+(AJ40*(AM40/1000))+(AJ41*(AM41/1000))+(AJ42*(AM42/1000))+(AJ43*(AM43/1000))+(AJ44*(AM45/1000))+(AJ46*(AM46/1000))+(AJ47*(AM47/1000))+(AJ54*(AM54/1000))+(AJ51*(AM51/1000))+(AJ52*(AM52/1000))+(AJ53*(AM53/1000))+(#REF!*(#REF!/1000))+(AJ48*(AM48/1000/0.041)))</f>
        <v>#REF!</v>
      </c>
      <c r="AN58" s="85" t="e">
        <f>((AK7*(AN7/1000))+(AK8*(AN8/1000))+(AK9*(AN9/1000))+(AK10*(AN10/1000))+(AK11*(AN11/1000))+(AK12*(AN12/1000))+(AK13*(AN13/1000))+(AK14*(AN14/1000))+(AK15*(AN15/1000))+(AK16*(AN16/1000))+(AK17*(AN17/1000))+(AK18*(AN18/1000))+(AK19*(AN19/1000))+(AK20*(AN723/1000))+(AK21*(AN21/1000))+(AK22*(AN22/1000))+(AK23*(AN23/1000))+(AK24*(AN24/1000))+(AK25*(AN25/1000))+(AK26*(AN26/1000))+(AK27*(AN27/1000))+(AK28*(AN28/1000))+(AK29*(AN29/1000))+(AK30*(AN30/1000))+(AK31*(AN31/1000))+(AK32*(AN32/1000))+(AK33*(AN33/1000))+(AK34*(AN34/1000))+(AK35*(AN35/1000))+(AK36*(AN36/1000))+(AK37*(AN37/1000))+(AK38*(AN38/1000))+(AK39*(AN39/1000))+(AK40*(AN40/1000))+(AK41*(AN41/1000))+(AK42*(AN42/1000))+(AK43*(AN43/1000))+(AK44*(AN45/1000))+(AK46*(AN46/1000))+(AK47*(AN47/1000))+(AK54*(AN54/1000))+(AK51*(AN51/1000))+(AK52*(AN52/1000))+(AK53*(AN53/1000))+(#REF!*(#REF!/1000))+(AK48*(AN48/1000/0.041)))</f>
        <v>#REF!</v>
      </c>
      <c r="AO58" s="85" t="e">
        <f>((AL7*(AO7/1000))+(AL8*(AO8/1000))+(AL9*(AO9/1000))+(AL10*(AO10/1000))+(AL11*(AO11/1000))+(AL12*(AO12/1000))+(AL13*(AO13/1000))+(AL14*(AO14/1000))+(AL15*(AO15/1000))+(AL16*(AO16/1000))+(AL17*(AO17/1000))+(AL18*(AO18/1000))+(AL19*(AO19/1000))+(AL20*(AO723/1000))+(AL21*(AO21/1000))+(AL22*(AO22/1000))+(AL23*(AO23/1000))+(AL24*(AO24/1000))+(AL25*(AO25/1000))+(AL26*(AO26/1000))+(AL27*(AO27/1000))+(AL28*(AO28/1000))+(AL29*(AO29/1000))+(AL30*(AO30/1000))+(AL31*(AO31/1000))+(AL32*(AO32/1000))+(AL33*(AO33/1000))+(AL34*(AO34/1000))+(AL35*(AO35/1000))+(AL36*(AO36/1000))+(AL37*(AO37/1000))+(AL38*(AO38/1000))+(AL39*(AO39/1000))+(AL40*(AO40/1000))+(AL41*(AO41/1000))+(AL42*(AO42/1000))+(AL43*(AO43/1000))+(AL44*(AO45/1000))+(AL46*(AO46/1000))+(AL47*(AO47/1000))+(AL54*(AO54/1000))+(AL51*(AO51/1000))+(AL52*(AO52/1000))+(AL53*(AO53/1000))+(#REF!*(#REF!/1000))+(AL48*(AO48/1000/0.041)))</f>
        <v>#REF!</v>
      </c>
      <c r="AP58" s="85" t="e">
        <f>((AM7*(AP7/1000))+(AM8*(AP8/1000))+(AM9*(AP9/1000))+(AM10*(AP10/1000))+(AM11*(AP11/1000))+(AM12*(AP12/1000))+(AM13*(AP13/1000))+(AM14*(AP14/1000))+(AM15*(AP15/1000))+(AM16*(AP16/1000))+(AM17*(AP17/1000))+(AM18*(AP18/1000))+(AM19*(AP19/1000))+(AM20*(AP723/1000))+(AM21*(AP21/1000))+(AM22*(AP22/1000))+(AM23*(AP23/1000))+(AM24*(AP24/1000))+(AM25*(AP25/1000))+(AM26*(AP26/1000))+(AM27*(AP27/1000))+(AM28*(AP28/1000))+(AM29*(AP29/1000))+(AM30*(AP30/1000))+(AM31*(AP31/1000))+(AM32*(AP32/1000))+(AM33*(AP33/1000))+(AM34*(AP34/1000))+(AM35*(AP35/1000))+(AM36*(AP36/1000))+(AM37*(AP37/1000))+(AM38*(AP38/1000))+(AM39*(AP39/1000))+(AM40*(AP40/1000))+(AM41*(AP41/1000))+(AM42*(AP42/1000))+(AM43*(AP43/1000))+(AM44*(AP45/1000))+(AM46*(AP46/1000))+(AM47*(AP47/1000))+(AM54*(AP54/1000))+(AM51*(AP51/1000))+(AM52*(AP52/1000))+(AM53*(AP53/1000))+(#REF!*(#REF!/1000))+(AM48*(AP48/1000/0.041)))</f>
        <v>#REF!</v>
      </c>
      <c r="AQ58" s="85" t="e">
        <f>((AN7*(AQ7/1000))+(AN8*(AQ8/1000))+(AN9*(AQ9/1000))+(AN10*(AQ10/1000))+(AN11*(AQ11/1000))+(AN12*(AQ12/1000))+(AN13*(AQ13/1000))+(AN14*(AQ14/1000))+(AN15*(AQ15/1000))+(AN16*(AQ16/1000))+(AN17*(AQ17/1000))+(AN18*(AQ18/1000))+(AN19*(AQ19/1000))+(AN20*(AQ723/1000))+(AN21*(AQ21/1000))+(AN22*(AQ22/1000))+(AN23*(AQ23/1000))+(AN24*(AQ24/1000))+(AN25*(AQ25/1000))+(AN26*(AQ26/1000))+(AN27*(AQ27/1000))+(AN28*(AQ28/1000))+(AN29*(AQ29/1000))+(AN30*(AQ30/1000))+(AN31*(AQ31/1000))+(AN32*(AQ32/1000))+(AN33*(AQ33/1000))+(AN34*(AQ34/1000))+(AN35*(AQ35/1000))+(AN36*(AQ36/1000))+(AN37*(AQ37/1000))+(AN38*(AQ38/1000))+(AN39*(AQ39/1000))+(AN40*(AQ40/1000))+(AN41*(AQ41/1000))+(AN42*(AQ42/1000))+(AN43*(AQ43/1000))+(AN44*(AQ45/1000))+(AN46*(AQ46/1000))+(AN47*(AQ47/1000))+(AN54*(AQ54/1000))+(AN51*(AQ51/1000))+(AN52*(AQ52/1000))+(AN53*(AQ53/1000))+(#REF!*(#REF!/1000))+(AN48*(AQ48/1000/0.041)))</f>
        <v>#REF!</v>
      </c>
      <c r="AR58" s="85" t="e">
        <f>((AO7*(AR7/1000))+(AO8*(AR8/1000))+(AO9*(AR9/1000))+(AO10*(AR10/1000))+(AO11*(AR11/1000))+(AO12*(AR12/1000))+(AO13*(AR13/1000))+(AO14*(AR14/1000))+(AO15*(AR15/1000))+(AO16*(AR16/1000))+(AO17*(AR17/1000))+(AO18*(AR18/1000))+(AO19*(AR19/1000))+(AO20*(AR723/1000))+(AO21*(AR21/1000))+(AO22*(AR22/1000))+(AO23*(AR23/1000))+(AO24*(AR24/1000))+(AO25*(AR25/1000))+(AO26*(AR26/1000))+(AO27*(AR27/1000))+(AO28*(AR28/1000))+(AO29*(AR29/1000))+(AO30*(AR30/1000))+(AO31*(AR31/1000))+(AO32*(AR32/1000))+(AO33*(AR33/1000))+(AO34*(AR34/1000))+(AO35*(AR35/1000))+(AO36*(AR36/1000))+(AO37*(AR37/1000))+(AO38*(AR38/1000))+(AO39*(AR39/1000))+(AO40*(AR40/1000))+(AO41*(AR41/1000))+(AO42*(AR42/1000))+(AO43*(AR43/1000))+(AO44*(AR45/1000))+(AO46*(AR46/1000))+(AO47*(AR47/1000))+(AO54*(AR54/1000))+(AO51*(AR51/1000))+(AO52*(AR52/1000))+(AO53*(AR53/1000))+(#REF!*(#REF!/1000))+(AO48*(AR48/1000/0.041)))</f>
        <v>#REF!</v>
      </c>
      <c r="AS58" s="85" t="e">
        <f>((AP7*(AS7/1000))+(AP8*(AS8/1000))+(AP9*(AS9/1000))+(AP10*(AS10/1000))+(AP11*(AS11/1000))+(AP12*(AS12/1000))+(AP13*(AS13/1000))+(AP14*(AS14/1000))+(AP15*(AS15/1000))+(AP16*(AS16/1000))+(AP17*(AS17/1000))+(AP18*(AS18/1000))+(AP19*(AS19/1000))+(AP20*(AS723/1000))+(AP21*(AS21/1000))+(AP22*(AS22/1000))+(AP23*(AS23/1000))+(AP24*(AS24/1000))+(AP25*(AS25/1000))+(AP26*(AS26/1000))+(AP27*(AS27/1000))+(AP28*(AS28/1000))+(AP29*(AS29/1000))+(AP30*(AS30/1000))+(AP31*(AS31/1000))+(AP32*(AS32/1000))+(AP33*(AS33/1000))+(AP34*(AS34/1000))+(AP35*(AS35/1000))+(AP36*(AS36/1000))+(AP37*(AS37/1000))+(AP38*(AS38/1000))+(AP39*(AS39/1000))+(AP40*(AS40/1000))+(AP41*(AS41/1000))+(AP42*(AS42/1000))+(AP43*(AS43/1000))+(AP44*(AS45/1000))+(AP46*(AS46/1000))+(AP47*(AS47/1000))+(AP54*(AS54/1000))+(AP51*(AS51/1000))+(AP52*(AS52/1000))+(AP53*(AS53/1000))+(#REF!*(#REF!/1000))+(AP48*(AS48/1000/0.041)))</f>
        <v>#REF!</v>
      </c>
      <c r="AT58" s="85" t="e">
        <f>((AQ7*(AT7/1000))+(AQ8*(AT8/1000))+(AQ9*(AT9/1000))+(AQ10*(AT10/1000))+(AQ11*(AT11/1000))+(AQ12*(AT12/1000))+(AQ13*(AT13/1000))+(AQ14*(AT14/1000))+(AQ15*(AT15/1000))+(AQ16*(AT16/1000))+(AQ17*(AT17/1000))+(AQ18*(AT18/1000))+(AQ19*(AT19/1000))+(AQ20*(AT723/1000))+(AQ21*(AT21/1000))+(AQ22*(AT22/1000))+(AQ23*(AT23/1000))+(AQ24*(AT24/1000))+(AQ25*(AT25/1000))+(AQ26*(AT26/1000))+(AQ27*(AT27/1000))+(AQ28*(AT28/1000))+(AQ29*(AT29/1000))+(AQ30*(AT30/1000))+(AQ31*(AT31/1000))+(AQ32*(AT32/1000))+(AQ33*(AT33/1000))+(AQ34*(AT34/1000))+(AQ35*(AT35/1000))+(AQ36*(AT36/1000))+(AQ37*(AT37/1000))+(AQ38*(AT38/1000))+(AQ39*(AT39/1000))+(AQ40*(AT40/1000))+(AQ41*(AT41/1000))+(AQ42*(AT42/1000))+(AQ43*(AT43/1000))+(AQ44*(AT45/1000))+(AQ46*(AT46/1000))+(AQ47*(AT47/1000))+(AQ54*(AT54/1000))+(AQ51*(AT51/1000))+(AQ52*(AT52/1000))+(AQ53*(AT53/1000))+(#REF!*(#REF!/1000))+(AQ48*(AT48/1000/0.041)))</f>
        <v>#REF!</v>
      </c>
      <c r="AU58" s="85" t="e">
        <f>((AR7*(AU7/1000))+(AR8*(AU8/1000))+(AR9*(AU9/1000))+(AR10*(AU10/1000))+(AR11*(AU11/1000))+(AR12*(AU12/1000))+(AR13*(AU13/1000))+(AR14*(AU14/1000))+(AR15*(AU15/1000))+(AR16*(AU16/1000))+(AR17*(AU17/1000))+(AR18*(AU18/1000))+(AR19*(AU19/1000))+(AR20*(AU723/1000))+(AR21*(AU21/1000))+(AR22*(AU22/1000))+(AR23*(AU23/1000))+(AR24*(AU24/1000))+(AR25*(AU25/1000))+(AR26*(AU26/1000))+(AR27*(AU27/1000))+(AR28*(AU28/1000))+(AR29*(AU29/1000))+(AR30*(AU30/1000))+(AR31*(AU31/1000))+(AR32*(AU32/1000))+(AR33*(AU33/1000))+(AR34*(AU34/1000))+(AR35*(AU35/1000))+(AR36*(AU36/1000))+(AR37*(AU37/1000))+(AR38*(AU38/1000))+(AR39*(AU39/1000))+(AR40*(AU40/1000))+(AR41*(AU41/1000))+(AR42*(AU42/1000))+(AR43*(AU43/1000))+(AR44*(AU45/1000))+(AR46*(AU46/1000))+(AR47*(AU47/1000))+(AR54*(AU54/1000))+(AR51*(AU51/1000))+(AR52*(AU52/1000))+(AR53*(AU53/1000))+(#REF!*(#REF!/1000))+(AR48*(AU48/1000/0.041)))</f>
        <v>#REF!</v>
      </c>
      <c r="AV58" s="85" t="e">
        <f>((AS7*(AV7/1000))+(AS8*(AV8/1000))+(AS9*(AV9/1000))+(AS10*(AV10/1000))+(AS11*(AV11/1000))+(AS12*(AV12/1000))+(AS13*(AV13/1000))+(AS14*(AV14/1000))+(AS15*(AV15/1000))+(AS16*(AV16/1000))+(AS17*(AV17/1000))+(AS18*(AV18/1000))+(AS19*(AV19/1000))+(AS20*(AV723/1000))+(AS21*(AV21/1000))+(AS22*(AV22/1000))+(AS23*(AV23/1000))+(AS24*(AV24/1000))+(AS25*(AV25/1000))+(AS26*(AV26/1000))+(AS27*(AV27/1000))+(AS28*(AV28/1000))+(AS29*(AV29/1000))+(AS30*(AV30/1000))+(AS31*(AV31/1000))+(AS32*(AV32/1000))+(AS33*(AV33/1000))+(AS34*(AV34/1000))+(AS35*(AV35/1000))+(AS36*(AV36/1000))+(AS37*(AV37/1000))+(AS38*(AV38/1000))+(AS39*(AV39/1000))+(AS40*(AV40/1000))+(AS41*(AV41/1000))+(AS42*(AV42/1000))+(AS43*(AV43/1000))+(AS44*(AV45/1000))+(AS46*(AV46/1000))+(AS47*(AV47/1000))+(AS54*(AV54/1000))+(AS51*(AV51/1000))+(AS52*(AV52/1000))+(AS53*(AV53/1000))+(#REF!*(#REF!/1000))+(AS48*(AV48/1000/0.041)))</f>
        <v>#REF!</v>
      </c>
      <c r="AW58" s="85" t="e">
        <f>((AT7*(AW7/1000))+(AT8*(AW8/1000))+(AT9*(AW9/1000))+(AT10*(AW10/1000))+(AT11*(AW11/1000))+(AT12*(AW12/1000))+(AT13*(AW13/1000))+(AT14*(AW14/1000))+(AT15*(AW15/1000))+(AT16*(AW16/1000))+(AT17*(AW17/1000))+(AT18*(AW18/1000))+(AT19*(AW19/1000))+(AT20*(AW723/1000))+(AT21*(AW21/1000))+(AT22*(AW22/1000))+(AT23*(AW23/1000))+(AT24*(AW24/1000))+(AT25*(AW25/1000))+(AT26*(AW26/1000))+(AT27*(AW27/1000))+(AT28*(AW28/1000))+(AT29*(AW29/1000))+(AT30*(AW30/1000))+(AT31*(AW31/1000))+(AT32*(AW32/1000))+(AT33*(AW33/1000))+(AT34*(AW34/1000))+(AT35*(AW35/1000))+(AT36*(AW36/1000))+(AT37*(AW37/1000))+(AT38*(AW38/1000))+(AT39*(AW39/1000))+(AT40*(AW40/1000))+(AT41*(AW41/1000))+(AT42*(AW42/1000))+(AT43*(AW43/1000))+(AT44*(AW45/1000))+(AT46*(AW46/1000))+(AT47*(AW47/1000))+(AT54*(AW54/1000))+(AT51*(AW51/1000))+(AT52*(AW52/1000))+(AT53*(AW53/1000))+(#REF!*(#REF!/1000))+(AT48*(AW48/1000/0.041)))</f>
        <v>#REF!</v>
      </c>
      <c r="AX58" s="85" t="e">
        <f>((AU7*(AX7/1000))+(AU8*(AX8/1000))+(AU9*(AX9/1000))+(AU10*(AX10/1000))+(AU11*(AX11/1000))+(AU12*(AX12/1000))+(AU13*(AX13/1000))+(AU14*(AX14/1000))+(AU15*(AX15/1000))+(AU16*(AX16/1000))+(AU17*(AX17/1000))+(AU18*(AX18/1000))+(AU19*(AX19/1000))+(AU20*(AX723/1000))+(AU21*(AX21/1000))+(AU22*(AX22/1000))+(AU23*(AX23/1000))+(AU24*(AX24/1000))+(AU25*(AX25/1000))+(AU26*(AX26/1000))+(AU27*(AX27/1000))+(AU28*(AX28/1000))+(AU29*(AX29/1000))+(AU30*(AX30/1000))+(AU31*(AX31/1000))+(AU32*(AX32/1000))+(AU33*(AX33/1000))+(AU34*(AX34/1000))+(AU35*(AX35/1000))+(AU36*(AX36/1000))+(AU37*(AX37/1000))+(AU38*(AX38/1000))+(AU39*(AX39/1000))+(AU40*(AX40/1000))+(AU41*(AX41/1000))+(AU42*(AX42/1000))+(AU43*(AX43/1000))+(AU44*(AX45/1000))+(AU46*(AX46/1000))+(AU47*(AX47/1000))+(AU54*(AX54/1000))+(AU51*(AX51/1000))+(AU52*(AX52/1000))+(AU53*(AX53/1000))+(#REF!*(#REF!/1000))+(AU48*(AX48/1000/0.041)))</f>
        <v>#REF!</v>
      </c>
      <c r="AY58" s="85" t="e">
        <f>((AV7*(AY7/1000))+(AV8*(AY8/1000))+(AV9*(AY9/1000))+(AV10*(AY10/1000))+(AV11*(AY11/1000))+(AV12*(AY12/1000))+(AV13*(AY13/1000))+(AV14*(AY14/1000))+(AV15*(AY15/1000))+(AV16*(AY16/1000))+(AV17*(AY17/1000))+(AV18*(AY18/1000))+(AV19*(AY19/1000))+(AV20*(AY723/1000))+(AV21*(AY21/1000))+(AV22*(AY22/1000))+(AV23*(AY23/1000))+(AV24*(AY24/1000))+(AV25*(AY25/1000))+(AV26*(AY26/1000))+(AV27*(AY27/1000))+(AV28*(AY28/1000))+(AV29*(AY29/1000))+(AV30*(AY30/1000))+(AV31*(AY31/1000))+(AV32*(AY32/1000))+(AV33*(AY33/1000))+(AV34*(AY34/1000))+(AV35*(AY35/1000))+(AV36*(AY36/1000))+(AV37*(AY37/1000))+(AV38*(AY38/1000))+(AV39*(AY39/1000))+(AV40*(AY40/1000))+(AV41*(AY41/1000))+(AV42*(AY42/1000))+(AV43*(AY43/1000))+(AV44*(AY45/1000))+(AV46*(AY46/1000))+(AV47*(AY47/1000))+(AV54*(AY54/1000))+(AV51*(AY51/1000))+(AV52*(AY52/1000))+(AV53*(AY53/1000))+(#REF!*(#REF!/1000))+(AV48*(AY48/1000/0.041)))</f>
        <v>#REF!</v>
      </c>
      <c r="AZ58" s="85" t="e">
        <f>((AW7*(AZ7/1000))+(AW8*(AZ8/1000))+(AW9*(AZ9/1000))+(AW10*(AZ10/1000))+(AW11*(AZ11/1000))+(AW12*(AZ12/1000))+(AW13*(AZ13/1000))+(AW14*(AZ14/1000))+(AW15*(AZ15/1000))+(AW16*(AZ16/1000))+(AW17*(AZ17/1000))+(AW18*(AZ18/1000))+(AW19*(AZ19/1000))+(AW20*(AZ723/1000))+(AW21*(AZ21/1000))+(AW22*(AZ22/1000))+(AW23*(AZ23/1000))+(AW24*(AZ24/1000))+(AW25*(AZ25/1000))+(AW26*(AZ26/1000))+(AW27*(AZ27/1000))+(AW28*(AZ28/1000))+(AW29*(AZ29/1000))+(AW30*(AZ30/1000))+(AW31*(AZ31/1000))+(AW32*(AZ32/1000))+(AW33*(AZ33/1000))+(AW34*(AZ34/1000))+(AW35*(AZ35/1000))+(AW36*(AZ36/1000))+(AW37*(AZ37/1000))+(AW38*(AZ38/1000))+(AW39*(AZ39/1000))+(AW40*(AZ40/1000))+(AW41*(AZ41/1000))+(AW42*(AZ42/1000))+(AW43*(AZ43/1000))+(AW44*(AZ45/1000))+(AW46*(AZ46/1000))+(AW47*(AZ47/1000))+(AW54*(AZ54/1000))+(AW51*(AZ51/1000))+(AW52*(AZ52/1000))+(AW53*(AZ53/1000))+(#REF!*(#REF!/1000))+(AW48*(AZ48/1000/0.041)))</f>
        <v>#REF!</v>
      </c>
      <c r="BA58" s="85" t="e">
        <f>((AX7*(BA7/1000))+(AX8*(BA8/1000))+(AX9*(BA9/1000))+(AX10*(BA10/1000))+(AX11*(BA11/1000))+(AX12*(BA12/1000))+(AX13*(BA13/1000))+(AX14*(BA14/1000))+(AX15*(BA15/1000))+(AX16*(BA16/1000))+(AX17*(BA17/1000))+(AX18*(BA18/1000))+(AX19*(BA19/1000))+(AX20*(BA723/1000))+(AX21*(BA21/1000))+(AX22*(BA22/1000))+(AX23*(BA23/1000))+(AX24*(BA24/1000))+(AX25*(BA25/1000))+(AX26*(BA26/1000))+(AX27*(BA27/1000))+(AX28*(BA28/1000))+(AX29*(BA29/1000))+(AX30*(BA30/1000))+(AX31*(BA31/1000))+(AX32*(BA32/1000))+(AX33*(BA33/1000))+(AX34*(BA34/1000))+(AX35*(BA35/1000))+(AX36*(BA36/1000))+(AX37*(BA37/1000))+(AX38*(BA38/1000))+(AX39*(BA39/1000))+(AX40*(BA40/1000))+(AX41*(BA41/1000))+(AX42*(BA42/1000))+(AX43*(BA43/1000))+(AX44*(BA45/1000))+(AX46*(BA46/1000))+(AX47*(BA47/1000))+(AX54*(BA54/1000))+(AX51*(BA51/1000))+(AX52*(BA52/1000))+(AX53*(BA53/1000))+(#REF!*(#REF!/1000))+(AX48*(BA48/1000/0.041)))</f>
        <v>#REF!</v>
      </c>
      <c r="BB58" s="85" t="e">
        <f>((AY7*(BB7/1000))+(AY8*(BB8/1000))+(AY9*(BB9/1000))+(AY10*(BB10/1000))+(AY11*(BB11/1000))+(AY12*(BB12/1000))+(AY13*(BB13/1000))+(AY14*(BB14/1000))+(AY15*(BB15/1000))+(AY16*(BB16/1000))+(AY17*(BB17/1000))+(AY18*(BB18/1000))+(AY19*(BB19/1000))+(AY20*(BB723/1000))+(AY21*(BB21/1000))+(AY22*(BB22/1000))+(AY23*(BB23/1000))+(AY24*(BB24/1000))+(AY25*(BB25/1000))+(AY26*(BB26/1000))+(AY27*(BB27/1000))+(AY28*(BB28/1000))+(AY29*(BB29/1000))+(AY30*(BB30/1000))+(AY31*(BB31/1000))+(AY32*(BB32/1000))+(AY33*(BB33/1000))+(AY34*(BB34/1000))+(AY35*(BB35/1000))+(AY36*(BB36/1000))+(AY37*(BB37/1000))+(AY38*(BB38/1000))+(AY39*(BB39/1000))+(AY40*(BB40/1000))+(AY41*(BB41/1000))+(AY42*(BB42/1000))+(AY43*(BB43/1000))+(AY44*(BB45/1000))+(AY46*(BB46/1000))+(AY47*(BB47/1000))+(AY54*(BB54/1000))+(AY51*(BB51/1000))+(AY52*(BB52/1000))+(AY53*(BB53/1000))+(#REF!*(#REF!/1000))+(AY48*(BB48/1000/0.041)))</f>
        <v>#REF!</v>
      </c>
      <c r="BC58" s="85" t="e">
        <f>((AZ7*(BC7/1000))+(AZ8*(BC8/1000))+(AZ9*(BC9/1000))+(AZ10*(BC10/1000))+(AZ11*(BC11/1000))+(AZ12*(BC12/1000))+(AZ13*(BC13/1000))+(AZ14*(BC14/1000))+(AZ15*(BC15/1000))+(AZ16*(BC16/1000))+(AZ17*(BC17/1000))+(AZ18*(BC18/1000))+(AZ19*(BC19/1000))+(AZ20*(BC723/1000))+(AZ21*(BC21/1000))+(AZ22*(BC22/1000))+(AZ23*(BC23/1000))+(AZ24*(BC24/1000))+(AZ25*(BC25/1000))+(AZ26*(BC26/1000))+(AZ27*(BC27/1000))+(AZ28*(BC28/1000))+(AZ29*(BC29/1000))+(AZ30*(BC30/1000))+(AZ31*(BC31/1000))+(AZ32*(BC32/1000))+(AZ33*(BC33/1000))+(AZ34*(BC34/1000))+(AZ35*(BC35/1000))+(AZ36*(BC36/1000))+(AZ37*(BC37/1000))+(AZ38*(BC38/1000))+(AZ39*(BC39/1000))+(AZ40*(BC40/1000))+(AZ41*(BC41/1000))+(AZ42*(BC42/1000))+(AZ43*(BC43/1000))+(AZ44*(BC45/1000))+(AZ46*(BC46/1000))+(AZ47*(BC47/1000))+(AZ54*(BC54/1000))+(AZ51*(BC51/1000))+(AZ52*(BC52/1000))+(AZ53*(BC53/1000))+(#REF!*(#REF!/1000))+(AZ48*(BC48/1000/0.041)))</f>
        <v>#REF!</v>
      </c>
      <c r="BD58" s="85" t="e">
        <f>((BA7*(BD7/1000))+(BA8*(BD8/1000))+(BA9*(BD9/1000))+(BA10*(BD10/1000))+(BA11*(BD11/1000))+(BA12*(BD12/1000))+(BA13*(BD13/1000))+(BA14*(BD14/1000))+(BA15*(BD15/1000))+(BA16*(BD16/1000))+(BA17*(BD17/1000))+(BA18*(BD18/1000))+(BA19*(BD19/1000))+(BA20*(BD723/1000))+(BA21*(BD21/1000))+(BA22*(BD22/1000))+(BA23*(BD23/1000))+(BA24*(BD24/1000))+(BA25*(BD25/1000))+(BA26*(BD26/1000))+(BA27*(BD27/1000))+(BA28*(BD28/1000))+(BA29*(BD29/1000))+(BA30*(BD30/1000))+(BA31*(BD31/1000))+(BA32*(BD32/1000))+(BA33*(BD33/1000))+(BA34*(BD34/1000))+(BA35*(BD35/1000))+(BA36*(BD36/1000))+(BA37*(BD37/1000))+(BA38*(BD38/1000))+(BA39*(BD39/1000))+(BA40*(BD40/1000))+(BA41*(BD41/1000))+(BA42*(BD42/1000))+(BA43*(BD43/1000))+(BA44*(BD45/1000))+(BA46*(BD46/1000))+(BA47*(BD47/1000))+(BA54*(BD54/1000))+(BA51*(BD51/1000))+(BA52*(BD52/1000))+(BA53*(BD53/1000))+(#REF!*(#REF!/1000))+(BA48*(BD48/1000/0.041)))</f>
        <v>#REF!</v>
      </c>
      <c r="BE58" s="85" t="e">
        <f>((BB7*(BE7/1000))+(BB8*(BE8/1000))+(BB9*(BE9/1000))+(BB10*(BE10/1000))+(BB11*(BE11/1000))+(BB12*(BE12/1000))+(BB13*(BE13/1000))+(BB14*(BE14/1000))+(BB15*(BE15/1000))+(BB16*(BE16/1000))+(BB17*(BE17/1000))+(BB18*(BE18/1000))+(BB19*(BE19/1000))+(BB20*(BE723/1000))+(BB21*(BE21/1000))+(BB22*(BE22/1000))+(BB23*(BE23/1000))+(BB24*(BE24/1000))+(BB25*(BE25/1000))+(BB26*(BE26/1000))+(BB27*(BE27/1000))+(BB28*(BE28/1000))+(BB29*(BE29/1000))+(BB30*(BE30/1000))+(BB31*(BE31/1000))+(BB32*(BE32/1000))+(BB33*(BE33/1000))+(BB34*(BE34/1000))+(BB35*(BE35/1000))+(BB36*(BE36/1000))+(BB37*(BE37/1000))+(BB38*(BE38/1000))+(BB39*(BE39/1000))+(BB40*(BE40/1000))+(BB41*(BE41/1000))+(BB42*(BE42/1000))+(BB43*(BE43/1000))+(BB44*(BE45/1000))+(BB46*(BE46/1000))+(BB47*(BE47/1000))+(BB54*(BE54/1000))+(BB51*(BE51/1000))+(BB52*(BE52/1000))+(BB53*(BE53/1000))+(#REF!*(#REF!/1000))+(BB48*(BE48/1000/0.041)))</f>
        <v>#REF!</v>
      </c>
      <c r="BF58" s="85" t="e">
        <f>((BC7*(BF7/1000))+(BC8*(BF8/1000))+(BC9*(BF9/1000))+(BC10*(BF10/1000))+(BC11*(BF11/1000))+(BC12*(BF12/1000))+(BC13*(BF13/1000))+(BC14*(BF14/1000))+(BC15*(BF15/1000))+(BC16*(BF16/1000))+(BC17*(BF17/1000))+(BC18*(BF18/1000))+(BC19*(BF19/1000))+(BC20*(BF723/1000))+(BC21*(BF21/1000))+(BC22*(BF22/1000))+(BC23*(BF23/1000))+(BC24*(BF24/1000))+(BC25*(BF25/1000))+(BC26*(BF26/1000))+(BC27*(BF27/1000))+(BC28*(BF28/1000))+(BC29*(BF29/1000))+(BC30*(BF30/1000))+(BC31*(BF31/1000))+(BC32*(BF32/1000))+(BC33*(BF33/1000))+(BC34*(BF34/1000))+(BC35*(BF35/1000))+(BC36*(BF36/1000))+(BC37*(BF37/1000))+(BC38*(BF38/1000))+(BC39*(BF39/1000))+(BC40*(BF40/1000))+(BC41*(BF41/1000))+(BC42*(BF42/1000))+(BC43*(BF43/1000))+(BC44*(BF45/1000))+(BC46*(BF46/1000))+(BC47*(BF47/1000))+(BC54*(BF54/1000))+(BC51*(BF51/1000))+(BC52*(BF52/1000))+(BC53*(BF53/1000))+(#REF!*(#REF!/1000))+(BC48*(BF48/1000/0.041)))</f>
        <v>#REF!</v>
      </c>
      <c r="BG58" s="85" t="e">
        <f>((BD7*(BG7/1000))+(BD8*(BG8/1000))+(BD9*(BG9/1000))+(BD10*(BG10/1000))+(BD11*(BG11/1000))+(BD12*(BG12/1000))+(BD13*(BG13/1000))+(BD14*(BG14/1000))+(BD15*(BG15/1000))+(BD16*(BG16/1000))+(BD17*(BG17/1000))+(BD18*(BG18/1000))+(BD19*(BG19/1000))+(BD20*(BG723/1000))+(BD21*(BG21/1000))+(BD22*(BG22/1000))+(BD23*(BG23/1000))+(BD24*(BG24/1000))+(BD25*(BG25/1000))+(BD26*(BG26/1000))+(BD27*(BG27/1000))+(BD28*(BG28/1000))+(BD29*(BG29/1000))+(BD30*(BG30/1000))+(BD31*(BG31/1000))+(BD32*(BG32/1000))+(BD33*(BG33/1000))+(BD34*(BG34/1000))+(BD35*(BG35/1000))+(BD36*(BG36/1000))+(BD37*(BG37/1000))+(BD38*(BG38/1000))+(BD39*(BG39/1000))+(BD40*(BG40/1000))+(BD41*(BG41/1000))+(BD42*(BG42/1000))+(BD43*(BG43/1000))+(BD44*(BG45/1000))+(BD46*(BG46/1000))+(BD47*(BG47/1000))+(BD54*(BG54/1000))+(BD51*(BG51/1000))+(BD52*(BG52/1000))+(BD53*(BG53/1000))+(#REF!*(#REF!/1000))+(BD48*(BG48/1000/0.041)))</f>
        <v>#REF!</v>
      </c>
      <c r="BH58" s="85" t="e">
        <f>((BE7*(BH7/1000))+(BE8*(BH8/1000))+(BE9*(BH9/1000))+(BE10*(BH10/1000))+(BE11*(BH11/1000))+(BE12*(BH12/1000))+(BE13*(BH13/1000))+(BE14*(BH14/1000))+(BE15*(BH15/1000))+(BE16*(BH16/1000))+(BE17*(BH17/1000))+(BE18*(BH18/1000))+(BE19*(BH19/1000))+(BE20*(BH723/1000))+(BE21*(BH21/1000))+(BE22*(BH22/1000))+(BE23*(BH23/1000))+(BE24*(BH24/1000))+(BE25*(BH25/1000))+(BE26*(BH26/1000))+(BE27*(BH27/1000))+(BE28*(BH28/1000))+(BE29*(BH29/1000))+(BE30*(BH30/1000))+(BE31*(BH31/1000))+(BE32*(BH32/1000))+(BE33*(BH33/1000))+(BE34*(BH34/1000))+(BE35*(BH35/1000))+(BE36*(BH36/1000))+(BE37*(BH37/1000))+(BE38*(BH38/1000))+(BE39*(BH39/1000))+(BE40*(BH40/1000))+(BE41*(BH41/1000))+(BE42*(BH42/1000))+(BE43*(BH43/1000))+(BE44*(BH45/1000))+(BE46*(BH46/1000))+(BE47*(BH47/1000))+(BE54*(BH54/1000))+(BE51*(BH51/1000))+(BE52*(BH52/1000))+(BE53*(BH53/1000))+(#REF!*(#REF!/1000))+(BE48*(BH48/1000/0.041)))</f>
        <v>#REF!</v>
      </c>
      <c r="BI58" s="85" t="e">
        <f>((BF7*(BI7/1000))+(BF8*(BI8/1000))+(BF9*(BI9/1000))+(BF10*(BI10/1000))+(BF11*(BI11/1000))+(BF12*(BI12/1000))+(BF13*(BI13/1000))+(BF14*(BI14/1000))+(BF15*(BI15/1000))+(BF16*(BI16/1000))+(BF17*(BI17/1000))+(BF18*(BI18/1000))+(BF19*(BI19/1000))+(BF20*(BI723/1000))+(BF21*(BI21/1000))+(BF22*(BI22/1000))+(BF23*(BI23/1000))+(BF24*(BI24/1000))+(BF25*(BI25/1000))+(BF26*(BI26/1000))+(BF27*(BI27/1000))+(BF28*(BI28/1000))+(BF29*(BI29/1000))+(BF30*(BI30/1000))+(BF31*(BI31/1000))+(BF32*(BI32/1000))+(BF33*(BI33/1000))+(BF34*(BI34/1000))+(BF35*(BI35/1000))+(BF36*(BI36/1000))+(BF37*(BI37/1000))+(BF38*(BI38/1000))+(BF39*(BI39/1000))+(BF40*(BI40/1000))+(BF41*(BI41/1000))+(BF42*(BI42/1000))+(BF43*(BI43/1000))+(BF44*(BI45/1000))+(BF46*(BI46/1000))+(BF47*(BI47/1000))+(BF54*(BI54/1000))+(BF51*(BI51/1000))+(BF52*(BI52/1000))+(BF53*(BI53/1000))+(#REF!*(#REF!/1000))+(BF48*(BI48/1000/0.041)))</f>
        <v>#REF!</v>
      </c>
      <c r="BJ58" s="85" t="e">
        <f>((BG7*(BJ7/1000))+(BG8*(BJ8/1000))+(BG9*(BJ9/1000))+(BG10*(BJ10/1000))+(BG11*(BJ11/1000))+(BG12*(BJ12/1000))+(BG13*(BJ13/1000))+(BG14*(BJ14/1000))+(BG15*(BJ15/1000))+(BG16*(BJ16/1000))+(BG17*(BJ17/1000))+(BG18*(BJ18/1000))+(BG19*(BJ19/1000))+(BG20*(BJ723/1000))+(BG21*(BJ21/1000))+(BG22*(BJ22/1000))+(BG23*(BJ23/1000))+(BG24*(BJ24/1000))+(BG25*(BJ25/1000))+(BG26*(BJ26/1000))+(BG27*(BJ27/1000))+(BG28*(BJ28/1000))+(BG29*(BJ29/1000))+(BG30*(BJ30/1000))+(BG31*(BJ31/1000))+(BG32*(BJ32/1000))+(BG33*(BJ33/1000))+(BG34*(BJ34/1000))+(BG35*(BJ35/1000))+(BG36*(BJ36/1000))+(BG37*(BJ37/1000))+(BG38*(BJ38/1000))+(BG39*(BJ39/1000))+(BG40*(BJ40/1000))+(BG41*(BJ41/1000))+(BG42*(BJ42/1000))+(BG43*(BJ43/1000))+(BG44*(BJ45/1000))+(BG46*(BJ46/1000))+(BG47*(BJ47/1000))+(BG54*(BJ54/1000))+(BG51*(BJ51/1000))+(BG52*(BJ52/1000))+(BG53*(BJ53/1000))+(#REF!*(#REF!/1000))+(BG48*(BJ48/1000/0.041)))</f>
        <v>#REF!</v>
      </c>
      <c r="BK58" s="85" t="e">
        <f>((BH7*(BK7/1000))+(BH8*(BK8/1000))+(BH9*(BK9/1000))+(BH10*(BK10/1000))+(BH11*(BK11/1000))+(BH12*(BK12/1000))+(BH13*(BK13/1000))+(BH14*(BK14/1000))+(BH15*(BK15/1000))+(BH16*(BK16/1000))+(BH17*(BK17/1000))+(BH18*(BK18/1000))+(BH19*(BK19/1000))+(BH20*(BK723/1000))+(BH21*(BK21/1000))+(BH22*(BK22/1000))+(BH23*(BK23/1000))+(BH24*(BK24/1000))+(BH25*(BK25/1000))+(BH26*(BK26/1000))+(BH27*(BK27/1000))+(BH28*(BK28/1000))+(BH29*(BK29/1000))+(BH30*(BK30/1000))+(BH31*(BK31/1000))+(BH32*(BK32/1000))+(BH33*(BK33/1000))+(BH34*(BK34/1000))+(BH35*(BK35/1000))+(BH36*(BK36/1000))+(BH37*(BK37/1000))+(BH38*(BK38/1000))+(BH39*(BK39/1000))+(BH40*(BK40/1000))+(BH41*(BK41/1000))+(BH42*(BK42/1000))+(BH43*(BK43/1000))+(BH44*(BK45/1000))+(BH46*(BK46/1000))+(BH47*(BK47/1000))+(BH54*(BK54/1000))+(BH51*(BK51/1000))+(BH52*(BK52/1000))+(BH53*(BK53/1000))+(#REF!*(#REF!/1000))+(BH48*(BK48/1000/0.041)))</f>
        <v>#REF!</v>
      </c>
      <c r="BL58" s="85" t="e">
        <f>((BI7*(BL7/1000))+(BI8*(BL8/1000))+(BI9*(BL9/1000))+(BI10*(BL10/1000))+(BI11*(BL11/1000))+(BI12*(BL12/1000))+(BI13*(BL13/1000))+(BI14*(BL14/1000))+(BI15*(BL15/1000))+(BI16*(BL16/1000))+(BI17*(BL17/1000))+(BI18*(BL18/1000))+(BI19*(BL19/1000))+(BI20*(BL723/1000))+(BI21*(BL21/1000))+(BI22*(BL22/1000))+(BI23*(BL23/1000))+(BI24*(BL24/1000))+(BI25*(BL25/1000))+(BI26*(BL26/1000))+(BI27*(BL27/1000))+(BI28*(BL28/1000))+(BI29*(BL29/1000))+(BI30*(BL30/1000))+(BI31*(BL31/1000))+(BI32*(BL32/1000))+(BI33*(BL33/1000))+(BI34*(BL34/1000))+(BI35*(BL35/1000))+(BI36*(BL36/1000))+(BI37*(BL37/1000))+(BI38*(BL38/1000))+(BI39*(BL39/1000))+(BI40*(BL40/1000))+(BI41*(BL41/1000))+(BI42*(BL42/1000))+(BI43*(BL43/1000))+(BI44*(BL45/1000))+(BI46*(BL46/1000))+(BI47*(BL47/1000))+(BI54*(BL54/1000))+(BI51*(BL51/1000))+(BI52*(BL52/1000))+(BI53*(BL53/1000))+(#REF!*(#REF!/1000))+(BI48*(BL48/1000/0.041)))</f>
        <v>#REF!</v>
      </c>
      <c r="BM58" s="85" t="e">
        <f>((BJ7*(BM7/1000))+(BJ8*(BM8/1000))+(BJ9*(BM9/1000))+(BJ10*(BM10/1000))+(BJ11*(BM11/1000))+(BJ12*(BM12/1000))+(BJ13*(BM13/1000))+(BJ14*(BM14/1000))+(BJ15*(BM15/1000))+(BJ16*(BM16/1000))+(BJ17*(BM17/1000))+(BJ18*(BM18/1000))+(BJ19*(BM19/1000))+(BJ20*(BM723/1000))+(BJ21*(BM21/1000))+(BJ22*(BM22/1000))+(BJ23*(BM23/1000))+(BJ24*(BM24/1000))+(BJ25*(BM25/1000))+(BJ26*(BM26/1000))+(BJ27*(BM27/1000))+(BJ28*(BM28/1000))+(BJ29*(BM29/1000))+(BJ30*(BM30/1000))+(BJ31*(BM31/1000))+(BJ32*(BM32/1000))+(BJ33*(BM33/1000))+(BJ34*(BM34/1000))+(BJ35*(BM35/1000))+(BJ36*(BM36/1000))+(BJ37*(BM37/1000))+(BJ38*(BM38/1000))+(BJ39*(BM39/1000))+(BJ40*(BM40/1000))+(BJ41*(BM41/1000))+(BJ42*(BM42/1000))+(BJ43*(BM43/1000))+(BJ44*(BM45/1000))+(BJ46*(BM46/1000))+(BJ47*(BM47/1000))+(BJ54*(BM54/1000))+(BJ51*(BM51/1000))+(BJ52*(BM52/1000))+(BJ53*(BM53/1000))+(#REF!*(#REF!/1000))+(BJ48*(BM48/1000/0.041)))</f>
        <v>#REF!</v>
      </c>
      <c r="BN58" s="85" t="e">
        <f>((BK7*(BN7/1000))+(BK8*(BN8/1000))+(BK9*(BN9/1000))+(BK10*(BN10/1000))+(BK11*(BN11/1000))+(BK12*(BN12/1000))+(BK13*(BN13/1000))+(BK14*(BN14/1000))+(BK15*(BN15/1000))+(BK16*(BN16/1000))+(BK17*(BN17/1000))+(BK18*(BN18/1000))+(BK19*(BN19/1000))+(BK20*(BN723/1000))+(BK21*(BN21/1000))+(BK22*(BN22/1000))+(BK23*(BN23/1000))+(BK24*(BN24/1000))+(BK25*(BN25/1000))+(BK26*(BN26/1000))+(BK27*(BN27/1000))+(BK28*(BN28/1000))+(BK29*(BN29/1000))+(BK30*(BN30/1000))+(BK31*(BN31/1000))+(BK32*(BN32/1000))+(BK33*(BN33/1000))+(BK34*(BN34/1000))+(BK35*(BN35/1000))+(BK36*(BN36/1000))+(BK37*(BN37/1000))+(BK38*(BN38/1000))+(BK39*(BN39/1000))+(BK40*(BN40/1000))+(BK41*(BN41/1000))+(BK42*(BN42/1000))+(BK43*(BN43/1000))+(BK44*(BN45/1000))+(BK46*(BN46/1000))+(BK47*(BN47/1000))+(BK54*(BN54/1000))+(BK51*(BN51/1000))+(BK52*(BN52/1000))+(BK53*(BN53/1000))+(#REF!*(#REF!/1000))+(BK48*(BN48/1000/0.041)))</f>
        <v>#REF!</v>
      </c>
      <c r="BO58" s="85" t="e">
        <f>((BL7*(BO7/1000))+(BL8*(BO8/1000))+(BL9*(BO9/1000))+(BL10*(BO10/1000))+(BL11*(BO11/1000))+(BL12*(BO12/1000))+(BL13*(BO13/1000))+(BL14*(BO14/1000))+(BL15*(BO15/1000))+(BL16*(BO16/1000))+(BL17*(BO17/1000))+(BL18*(BO18/1000))+(BL19*(BO19/1000))+(BL20*(BO723/1000))+(BL21*(BO21/1000))+(BL22*(BO22/1000))+(BL23*(BO23/1000))+(BL24*(BO24/1000))+(BL25*(BO25/1000))+(BL26*(BO26/1000))+(BL27*(BO27/1000))+(BL28*(BO28/1000))+(BL29*(BO29/1000))+(BL30*(BO30/1000))+(BL31*(BO31/1000))+(BL32*(BO32/1000))+(BL33*(BO33/1000))+(BL34*(BO34/1000))+(BL35*(BO35/1000))+(BL36*(BO36/1000))+(BL37*(BO37/1000))+(BL38*(BO38/1000))+(BL39*(BO39/1000))+(BL40*(BO40/1000))+(BL41*(BO41/1000))+(BL42*(BO42/1000))+(BL43*(BO43/1000))+(BL44*(BO45/1000))+(BL46*(BO46/1000))+(BL47*(BO47/1000))+(BL54*(BO54/1000))+(BL51*(BO51/1000))+(BL52*(BO52/1000))+(BL53*(BO53/1000))+(#REF!*(#REF!/1000))+(BL48*(BO48/1000/0.041)))</f>
        <v>#REF!</v>
      </c>
      <c r="BP58" s="85" t="e">
        <f>((BM7*(BP7/1000))+(BM8*(BP8/1000))+(BM9*(BP9/1000))+(BM10*(BP10/1000))+(BM11*(BP11/1000))+(BM12*(BP12/1000))+(BM13*(BP13/1000))+(BM14*(BP14/1000))+(BM15*(BP15/1000))+(BM16*(BP16/1000))+(BM17*(BP17/1000))+(BM18*(BP18/1000))+(BM19*(BP19/1000))+(BM20*(BP723/1000))+(BM21*(BP21/1000))+(BM22*(BP22/1000))+(BM23*(BP23/1000))+(BM24*(BP24/1000))+(BM25*(BP25/1000))+(BM26*(BP26/1000))+(BM27*(BP27/1000))+(BM28*(BP28/1000))+(BM29*(BP29/1000))+(BM30*(BP30/1000))+(BM31*(BP31/1000))+(BM32*(BP32/1000))+(BM33*(BP33/1000))+(BM34*(BP34/1000))+(BM35*(BP35/1000))+(BM36*(BP36/1000))+(BM37*(BP37/1000))+(BM38*(BP38/1000))+(BM39*(BP39/1000))+(BM40*(BP40/1000))+(BM41*(BP41/1000))+(BM42*(BP42/1000))+(BM43*(BP43/1000))+(BM44*(BP45/1000))+(BM46*(BP46/1000))+(BM47*(BP47/1000))+(BM54*(BP54/1000))+(BM51*(BP51/1000))+(BM52*(BP52/1000))+(BM53*(BP53/1000))+(#REF!*(#REF!/1000))+(BM48*(BP48/1000/0.041)))</f>
        <v>#REF!</v>
      </c>
      <c r="BQ58" s="85" t="e">
        <f>((BN7*(BQ7/1000))+(BN8*(BQ8/1000))+(BN9*(BQ9/1000))+(BN10*(BQ10/1000))+(BN11*(BQ11/1000))+(BN12*(BQ12/1000))+(BN13*(BQ13/1000))+(BN14*(BQ14/1000))+(BN15*(BQ15/1000))+(BN16*(BQ16/1000))+(BN17*(BQ17/1000))+(BN18*(BQ18/1000))+(BN19*(BQ19/1000))+(BN20*(BQ723/1000))+(BN21*(BQ21/1000))+(BN22*(BQ22/1000))+(BN23*(BQ23/1000))+(BN24*(BQ24/1000))+(BN25*(BQ25/1000))+(BN26*(BQ26/1000))+(BN27*(BQ27/1000))+(BN28*(BQ28/1000))+(BN29*(BQ29/1000))+(BN30*(BQ30/1000))+(BN31*(BQ31/1000))+(BN32*(BQ32/1000))+(BN33*(BQ33/1000))+(BN34*(BQ34/1000))+(BN35*(BQ35/1000))+(BN36*(BQ36/1000))+(BN37*(BQ37/1000))+(BN38*(BQ38/1000))+(BN39*(BQ39/1000))+(BN40*(BQ40/1000))+(BN41*(BQ41/1000))+(BN42*(BQ42/1000))+(BN43*(BQ43/1000))+(BN44*(BQ45/1000))+(BN46*(BQ46/1000))+(BN47*(BQ47/1000))+(BN54*(BQ54/1000))+(BN51*(BQ51/1000))+(BN52*(BQ52/1000))+(BN53*(BQ53/1000))+(#REF!*(#REF!/1000))+(BN48*(BQ48/1000/0.041)))</f>
        <v>#REF!</v>
      </c>
      <c r="BR58" s="85" t="e">
        <f>((BO7*(BR7/1000))+(BO8*(BR8/1000))+(BO9*(BR9/1000))+(BO10*(BR10/1000))+(BO11*(BR11/1000))+(BO12*(BR12/1000))+(BO13*(BR13/1000))+(BO14*(BR14/1000))+(BO15*(BR15/1000))+(BO16*(BR16/1000))+(BO17*(BR17/1000))+(BO18*(BR18/1000))+(BO19*(BR19/1000))+(BO20*(BR723/1000))+(BO21*(BR21/1000))+(BO22*(BR22/1000))+(BO23*(BR23/1000))+(BO24*(BR24/1000))+(BO25*(BR25/1000))+(BO26*(BR26/1000))+(BO27*(BR27/1000))+(BO28*(BR28/1000))+(BO29*(BR29/1000))+(BO30*(BR30/1000))+(BO31*(BR31/1000))+(BO32*(BR32/1000))+(BO33*(BR33/1000))+(BO34*(BR34/1000))+(BO35*(BR35/1000))+(BO36*(BR36/1000))+(BO37*(BR37/1000))+(BO38*(BR38/1000))+(BO39*(BR39/1000))+(BO40*(BR40/1000))+(BO41*(BR41/1000))+(BO42*(BR42/1000))+(BO43*(BR43/1000))+(BO44*(BR45/1000))+(BO46*(BR46/1000))+(BO47*(BR47/1000))+(BO54*(BR54/1000))+(BO51*(BR51/1000))+(BO52*(BR52/1000))+(BO53*(BR53/1000))+(#REF!*(#REF!/1000))+(BO48*(BR48/1000/0.041)))</f>
        <v>#REF!</v>
      </c>
      <c r="BS58" s="85" t="e">
        <f>((BP7*(BS7/1000))+(BP8*(BS8/1000))+(BP9*(BS9/1000))+(BP10*(BS10/1000))+(BP11*(BS11/1000))+(BP12*(BS12/1000))+(BP13*(BS13/1000))+(BP14*(BS14/1000))+(BP15*(BS15/1000))+(BP16*(BS16/1000))+(BP17*(BS17/1000))+(BP18*(BS18/1000))+(BP19*(BS19/1000))+(BP20*(BS723/1000))+(BP21*(BS21/1000))+(BP22*(BS22/1000))+(BP23*(BS23/1000))+(BP24*(BS24/1000))+(BP25*(BS25/1000))+(BP26*(BS26/1000))+(BP27*(BS27/1000))+(BP28*(BS28/1000))+(BP29*(BS29/1000))+(BP30*(BS30/1000))+(BP31*(BS31/1000))+(BP32*(BS32/1000))+(BP33*(BS33/1000))+(BP34*(BS34/1000))+(BP35*(BS35/1000))+(BP36*(BS36/1000))+(BP37*(BS37/1000))+(BP38*(BS38/1000))+(BP39*(BS39/1000))+(BP40*(BS40/1000))+(BP41*(BS41/1000))+(BP42*(BS42/1000))+(BP43*(BS43/1000))+(BP44*(BS45/1000))+(BP46*(BS46/1000))+(BP47*(BS47/1000))+(BP54*(BS54/1000))+(BP51*(BS51/1000))+(BP52*(BS52/1000))+(BP53*(BS53/1000))+(#REF!*(#REF!/1000))+(BP48*(BS48/1000/0.041)))</f>
        <v>#REF!</v>
      </c>
      <c r="BT58" s="85" t="e">
        <f>((BQ7*(BT7/1000))+(BQ8*(BT8/1000))+(BQ9*(BT9/1000))+(BQ10*(BT10/1000))+(BQ11*(BT11/1000))+(BQ12*(BT12/1000))+(BQ13*(BT13/1000))+(BQ14*(BT14/1000))+(BQ15*(BT15/1000))+(BQ16*(BT16/1000))+(BQ17*(BT17/1000))+(BQ18*(BT18/1000))+(BQ19*(BT19/1000))+(BQ20*(BT723/1000))+(BQ21*(BT21/1000))+(BQ22*(BT22/1000))+(BQ23*(BT23/1000))+(BQ24*(BT24/1000))+(BQ25*(BT25/1000))+(BQ26*(BT26/1000))+(BQ27*(BT27/1000))+(BQ28*(BT28/1000))+(BQ29*(BT29/1000))+(BQ30*(BT30/1000))+(BQ31*(BT31/1000))+(BQ32*(BT32/1000))+(BQ33*(BT33/1000))+(BQ34*(BT34/1000))+(BQ35*(BT35/1000))+(BQ36*(BT36/1000))+(BQ37*(BT37/1000))+(BQ38*(BT38/1000))+(BQ39*(BT39/1000))+(BQ40*(BT40/1000))+(BQ41*(BT41/1000))+(BQ42*(BT42/1000))+(BQ43*(BT43/1000))+(BQ44*(BT45/1000))+(BQ46*(BT46/1000))+(BQ47*(BT47/1000))+(BQ54*(BT54/1000))+(BQ51*(BT51/1000))+(BQ52*(BT52/1000))+(BQ53*(BT53/1000))+(#REF!*(#REF!/1000))+(BQ48*(BT48/1000/0.041)))</f>
        <v>#REF!</v>
      </c>
      <c r="BU58" s="85" t="e">
        <f>((BR7*(BU7/1000))+(BR8*(BU8/1000))+(BR9*(BU9/1000))+(BR10*(BU10/1000))+(BR11*(BU11/1000))+(BR12*(BU12/1000))+(BR13*(BU13/1000))+(BR14*(BU14/1000))+(BR15*(BU15/1000))+(BR16*(BU16/1000))+(BR17*(BU17/1000))+(BR18*(BU18/1000))+(BR19*(BU19/1000))+(BR20*(BU723/1000))+(BR21*(BU21/1000))+(BR22*(BU22/1000))+(BR23*(BU23/1000))+(BR24*(BU24/1000))+(BR25*(BU25/1000))+(BR26*(BU26/1000))+(BR27*(BU27/1000))+(BR28*(BU28/1000))+(BR29*(BU29/1000))+(BR30*(BU30/1000))+(BR31*(BU31/1000))+(BR32*(BU32/1000))+(BR33*(BU33/1000))+(BR34*(BU34/1000))+(BR35*(BU35/1000))+(BR36*(BU36/1000))+(BR37*(BU37/1000))+(BR38*(BU38/1000))+(BR39*(BU39/1000))+(BR40*(BU40/1000))+(BR41*(BU41/1000))+(BR42*(BU42/1000))+(BR43*(BU43/1000))+(BR44*(BU45/1000))+(BR46*(BU46/1000))+(BR47*(BU47/1000))+(BR54*(BU54/1000))+(BR51*(BU51/1000))+(BR52*(BU52/1000))+(BR53*(BU53/1000))+(#REF!*(#REF!/1000))+(BR48*(BU48/1000/0.041)))</f>
        <v>#REF!</v>
      </c>
      <c r="BV58" s="85" t="e">
        <f>((BS7*(BV7/1000))+(BS8*(BV8/1000))+(BS9*(BV9/1000))+(BS10*(BV10/1000))+(BS11*(BV11/1000))+(BS12*(BV12/1000))+(BS13*(BV13/1000))+(BS14*(BV14/1000))+(BS15*(BV15/1000))+(BS16*(BV16/1000))+(BS17*(BV17/1000))+(BS18*(BV18/1000))+(BS19*(BV19/1000))+(BS20*(BV723/1000))+(BS21*(BV21/1000))+(BS22*(BV22/1000))+(BS23*(BV23/1000))+(BS24*(BV24/1000))+(BS25*(BV25/1000))+(BS26*(BV26/1000))+(BS27*(BV27/1000))+(BS28*(BV28/1000))+(BS29*(BV29/1000))+(BS30*(BV30/1000))+(BS31*(BV31/1000))+(BS32*(BV32/1000))+(BS33*(BV33/1000))+(BS34*(BV34/1000))+(BS35*(BV35/1000))+(BS36*(BV36/1000))+(BS37*(BV37/1000))+(BS38*(BV38/1000))+(BS39*(BV39/1000))+(BS40*(BV40/1000))+(BS41*(BV41/1000))+(BS42*(BV42/1000))+(BS43*(BV43/1000))+(BS44*(BV45/1000))+(BS46*(BV46/1000))+(BS47*(BV47/1000))+(BS54*(BV54/1000))+(BS51*(BV51/1000))+(BS52*(BV52/1000))+(BS53*(BV53/1000))+(#REF!*(#REF!/1000))+(BS48*(BV48/1000/0.041)))</f>
        <v>#REF!</v>
      </c>
      <c r="BW58" s="85" t="e">
        <f>((BT7*(BW7/1000))+(BT8*(BW8/1000))+(BT9*(BW9/1000))+(BT10*(BW10/1000))+(BT11*(BW11/1000))+(BT12*(BW12/1000))+(BT13*(BW13/1000))+(BT14*(BW14/1000))+(BT15*(BW15/1000))+(BT16*(BW16/1000))+(BT17*(BW17/1000))+(BT18*(BW18/1000))+(BT19*(BW19/1000))+(BT20*(BW723/1000))+(BT21*(BW21/1000))+(BT22*(BW22/1000))+(BT23*(BW23/1000))+(BT24*(BW24/1000))+(BT25*(BW25/1000))+(BT26*(BW26/1000))+(BT27*(BW27/1000))+(BT28*(BW28/1000))+(BT29*(BW29/1000))+(BT30*(BW30/1000))+(BT31*(BW31/1000))+(BT32*(BW32/1000))+(BT33*(BW33/1000))+(BT34*(BW34/1000))+(BT35*(BW35/1000))+(BT36*(BW36/1000))+(BT37*(BW37/1000))+(BT38*(BW38/1000))+(BT39*(BW39/1000))+(BT40*(BW40/1000))+(BT41*(BW41/1000))+(BT42*(BW42/1000))+(BT43*(BW43/1000))+(BT44*(BW45/1000))+(BT46*(BW46/1000))+(BT47*(BW47/1000))+(BT54*(BW54/1000))+(BT51*(BW51/1000))+(BT52*(BW52/1000))+(BT53*(BW53/1000))+(#REF!*(#REF!/1000))+(BT48*(BW48/1000/0.041)))</f>
        <v>#REF!</v>
      </c>
      <c r="BX58" s="85" t="e">
        <f>((BU7*(BX7/1000))+(BU8*(BX8/1000))+(BU9*(BX9/1000))+(BU10*(BX10/1000))+(BU11*(BX11/1000))+(BU12*(BX12/1000))+(BU13*(BX13/1000))+(BU14*(BX14/1000))+(BU15*(BX15/1000))+(BU16*(BX16/1000))+(BU17*(BX17/1000))+(BU18*(BX18/1000))+(BU19*(BX19/1000))+(BU20*(BX723/1000))+(BU21*(BX21/1000))+(BU22*(BX22/1000))+(BU23*(BX23/1000))+(BU24*(BX24/1000))+(BU25*(BX25/1000))+(BU26*(BX26/1000))+(BU27*(BX27/1000))+(BU28*(BX28/1000))+(BU29*(BX29/1000))+(BU30*(BX30/1000))+(BU31*(BX31/1000))+(BU32*(BX32/1000))+(BU33*(BX33/1000))+(BU34*(BX34/1000))+(BU35*(BX35/1000))+(BU36*(BX36/1000))+(BU37*(BX37/1000))+(BU38*(BX38/1000))+(BU39*(BX39/1000))+(BU40*(BX40/1000))+(BU41*(BX41/1000))+(BU42*(BX42/1000))+(BU43*(BX43/1000))+(BU44*(BX45/1000))+(BU46*(BX46/1000))+(BU47*(BX47/1000))+(BU54*(BX54/1000))+(BU51*(BX51/1000))+(BU52*(BX52/1000))+(BU53*(BX53/1000))+(#REF!*(#REF!/1000))+(BU48*(BX48/1000/0.041)))</f>
        <v>#REF!</v>
      </c>
      <c r="BY58" s="85" t="e">
        <f>((BV7*(BY7/1000))+(BV8*(BY8/1000))+(BV9*(BY9/1000))+(BV10*(BY10/1000))+(BV11*(BY11/1000))+(BV12*(BY12/1000))+(BV13*(BY13/1000))+(BV14*(BY14/1000))+(BV15*(BY15/1000))+(BV16*(BY16/1000))+(BV17*(BY17/1000))+(BV18*(BY18/1000))+(BV19*(BY19/1000))+(BV20*(BY723/1000))+(BV21*(BY21/1000))+(BV22*(BY22/1000))+(BV23*(BY23/1000))+(BV24*(BY24/1000))+(BV25*(BY25/1000))+(BV26*(BY26/1000))+(BV27*(BY27/1000))+(BV28*(BY28/1000))+(BV29*(BY29/1000))+(BV30*(BY30/1000))+(BV31*(BY31/1000))+(BV32*(BY32/1000))+(BV33*(BY33/1000))+(BV34*(BY34/1000))+(BV35*(BY35/1000))+(BV36*(BY36/1000))+(BV37*(BY37/1000))+(BV38*(BY38/1000))+(BV39*(BY39/1000))+(BV40*(BY40/1000))+(BV41*(BY41/1000))+(BV42*(BY42/1000))+(BV43*(BY43/1000))+(BV44*(BY45/1000))+(BV46*(BY46/1000))+(BV47*(BY47/1000))+(BV54*(BY54/1000))+(BV51*(BY51/1000))+(BV52*(BY52/1000))+(BV53*(BY53/1000))+(#REF!*(#REF!/1000))+(BV48*(BY48/1000/0.041)))</f>
        <v>#REF!</v>
      </c>
      <c r="BZ58" s="85" t="e">
        <f>((BW7*(BZ7/1000))+(BW8*(BZ8/1000))+(BW9*(BZ9/1000))+(BW10*(BZ10/1000))+(BW11*(BZ11/1000))+(BW12*(BZ12/1000))+(BW13*(BZ13/1000))+(BW14*(BZ14/1000))+(BW15*(BZ15/1000))+(BW16*(BZ16/1000))+(BW17*(BZ17/1000))+(BW18*(BZ18/1000))+(BW19*(BZ19/1000))+(BW20*(BZ723/1000))+(BW21*(BZ21/1000))+(BW22*(BZ22/1000))+(BW23*(BZ23/1000))+(BW24*(BZ24/1000))+(BW25*(BZ25/1000))+(BW26*(BZ26/1000))+(BW27*(BZ27/1000))+(BW28*(BZ28/1000))+(BW29*(BZ29/1000))+(BW30*(BZ30/1000))+(BW31*(BZ31/1000))+(BW32*(BZ32/1000))+(BW33*(BZ33/1000))+(BW34*(BZ34/1000))+(BW35*(BZ35/1000))+(BW36*(BZ36/1000))+(BW37*(BZ37/1000))+(BW38*(BZ38/1000))+(BW39*(BZ39/1000))+(BW40*(BZ40/1000))+(BW41*(BZ41/1000))+(BW42*(BZ42/1000))+(BW43*(BZ43/1000))+(BW44*(BZ45/1000))+(BW46*(BZ46/1000))+(BW47*(BZ47/1000))+(BW54*(BZ54/1000))+(BW51*(BZ51/1000))+(BW52*(BZ52/1000))+(BW53*(BZ53/1000))+(#REF!*(#REF!/1000))+(BW48*(BZ48/1000/0.041)))</f>
        <v>#REF!</v>
      </c>
      <c r="CA58" s="85" t="e">
        <f>((BX7*(CA7/1000))+(BX8*(CA8/1000))+(BX9*(CA9/1000))+(BX10*(CA10/1000))+(BX11*(CA11/1000))+(BX12*(CA12/1000))+(BX13*(CA13/1000))+(BX14*(CA14/1000))+(BX15*(CA15/1000))+(BX16*(CA16/1000))+(BX17*(CA17/1000))+(BX18*(CA18/1000))+(BX19*(CA19/1000))+(BX20*(CA723/1000))+(BX21*(CA21/1000))+(BX22*(CA22/1000))+(BX23*(CA23/1000))+(BX24*(CA24/1000))+(BX25*(CA25/1000))+(BX26*(CA26/1000))+(BX27*(CA27/1000))+(BX28*(CA28/1000))+(BX29*(CA29/1000))+(BX30*(CA30/1000))+(BX31*(CA31/1000))+(BX32*(CA32/1000))+(BX33*(CA33/1000))+(BX34*(CA34/1000))+(BX35*(CA35/1000))+(BX36*(CA36/1000))+(BX37*(CA37/1000))+(BX38*(CA38/1000))+(BX39*(CA39/1000))+(BX40*(CA40/1000))+(BX41*(CA41/1000))+(BX42*(CA42/1000))+(BX43*(CA43/1000))+(BX44*(CA45/1000))+(BX46*(CA46/1000))+(BX47*(CA47/1000))+(BX54*(CA54/1000))+(BX51*(CA51/1000))+(BX52*(CA52/1000))+(BX53*(CA53/1000))+(#REF!*(#REF!/1000))+(BX48*(CA48/1000/0.041)))</f>
        <v>#REF!</v>
      </c>
      <c r="CB58" s="85" t="e">
        <f>((BY7*(CB7/1000))+(BY8*(CB8/1000))+(BY9*(CB9/1000))+(BY10*(CB10/1000))+(BY11*(CB11/1000))+(BY12*(CB12/1000))+(BY13*(CB13/1000))+(BY14*(CB14/1000))+(BY15*(CB15/1000))+(BY16*(CB16/1000))+(BY17*(CB17/1000))+(BY18*(CB18/1000))+(BY19*(CB19/1000))+(BY20*(CB723/1000))+(BY21*(CB21/1000))+(BY22*(CB22/1000))+(BY23*(CB23/1000))+(BY24*(CB24/1000))+(BY25*(CB25/1000))+(BY26*(CB26/1000))+(BY27*(CB27/1000))+(BY28*(CB28/1000))+(BY29*(CB29/1000))+(BY30*(CB30/1000))+(BY31*(CB31/1000))+(BY32*(CB32/1000))+(BY33*(CB33/1000))+(BY34*(CB34/1000))+(BY35*(CB35/1000))+(BY36*(CB36/1000))+(BY37*(CB37/1000))+(BY38*(CB38/1000))+(BY39*(CB39/1000))+(BY40*(CB40/1000))+(BY41*(CB41/1000))+(BY42*(CB42/1000))+(BY43*(CB43/1000))+(BY44*(CB45/1000))+(BY46*(CB46/1000))+(BY47*(CB47/1000))+(BY54*(CB54/1000))+(BY51*(CB51/1000))+(BY52*(CB52/1000))+(BY53*(CB53/1000))+(#REF!*(#REF!/1000))+(BY48*(CB48/1000/0.041)))</f>
        <v>#REF!</v>
      </c>
      <c r="CC58" s="85" t="e">
        <f>((BZ7*(CC7/1000))+(BZ8*(CC8/1000))+(BZ9*(CC9/1000))+(BZ10*(CC10/1000))+(BZ11*(CC11/1000))+(BZ12*(CC12/1000))+(BZ13*(CC13/1000))+(BZ14*(CC14/1000))+(BZ15*(CC15/1000))+(BZ16*(CC16/1000))+(BZ17*(CC17/1000))+(BZ18*(CC18/1000))+(BZ19*(CC19/1000))+(BZ20*(CC723/1000))+(BZ21*(CC21/1000))+(BZ22*(CC22/1000))+(BZ23*(CC23/1000))+(BZ24*(CC24/1000))+(BZ25*(CC25/1000))+(BZ26*(CC26/1000))+(BZ27*(CC27/1000))+(BZ28*(CC28/1000))+(BZ29*(CC29/1000))+(BZ30*(CC30/1000))+(BZ31*(CC31/1000))+(BZ32*(CC32/1000))+(BZ33*(CC33/1000))+(BZ34*(CC34/1000))+(BZ35*(CC35/1000))+(BZ36*(CC36/1000))+(BZ37*(CC37/1000))+(BZ38*(CC38/1000))+(BZ39*(CC39/1000))+(BZ40*(CC40/1000))+(BZ41*(CC41/1000))+(BZ42*(CC42/1000))+(BZ43*(CC43/1000))+(BZ44*(CC45/1000))+(BZ46*(CC46/1000))+(BZ47*(CC47/1000))+(BZ54*(CC54/1000))+(BZ51*(CC51/1000))+(BZ52*(CC52/1000))+(BZ53*(CC53/1000))+(#REF!*(#REF!/1000))+(BZ48*(CC48/1000/0.041)))</f>
        <v>#REF!</v>
      </c>
      <c r="CD58" s="85" t="e">
        <f>((CA7*(CD7/1000))+(CA8*(CD8/1000))+(CA9*(CD9/1000))+(CA10*(CD10/1000))+(CA11*(CD11/1000))+(CA12*(CD12/1000))+(CA13*(CD13/1000))+(CA14*(CD14/1000))+(CA15*(CD15/1000))+(CA16*(CD16/1000))+(CA17*(CD17/1000))+(CA18*(CD18/1000))+(CA19*(CD19/1000))+(CA20*(CD723/1000))+(CA21*(CD21/1000))+(CA22*(CD22/1000))+(CA23*(CD23/1000))+(CA24*(CD24/1000))+(CA25*(CD25/1000))+(CA26*(CD26/1000))+(CA27*(CD27/1000))+(CA28*(CD28/1000))+(CA29*(CD29/1000))+(CA30*(CD30/1000))+(CA31*(CD31/1000))+(CA32*(CD32/1000))+(CA33*(CD33/1000))+(CA34*(CD34/1000))+(CA35*(CD35/1000))+(CA36*(CD36/1000))+(CA37*(CD37/1000))+(CA38*(CD38/1000))+(CA39*(CD39/1000))+(CA40*(CD40/1000))+(CA41*(CD41/1000))+(CA42*(CD42/1000))+(CA43*(CD43/1000))+(CA44*(CD45/1000))+(CA46*(CD46/1000))+(CA47*(CD47/1000))+(CA54*(CD54/1000))+(CA51*(CD51/1000))+(CA52*(CD52/1000))+(CA53*(CD53/1000))+(#REF!*(#REF!/1000))+(CA48*(CD48/1000/0.041)))</f>
        <v>#REF!</v>
      </c>
      <c r="CE58" s="85" t="e">
        <f>((CB7*(CE7/1000))+(CB8*(CE8/1000))+(CB9*(CE9/1000))+(CB10*(CE10/1000))+(CB11*(CE11/1000))+(CB12*(CE12/1000))+(CB13*(CE13/1000))+(CB14*(CE14/1000))+(CB15*(CE15/1000))+(CB16*(CE16/1000))+(CB17*(CE17/1000))+(CB18*(CE18/1000))+(CB19*(CE19/1000))+(CB20*(CE723/1000))+(CB21*(CE21/1000))+(CB22*(CE22/1000))+(CB23*(CE23/1000))+(CB24*(CE24/1000))+(CB25*(CE25/1000))+(CB26*(CE26/1000))+(CB27*(CE27/1000))+(CB28*(CE28/1000))+(CB29*(CE29/1000))+(CB30*(CE30/1000))+(CB31*(CE31/1000))+(CB32*(CE32/1000))+(CB33*(CE33/1000))+(CB34*(CE34/1000))+(CB35*(CE35/1000))+(CB36*(CE36/1000))+(CB37*(CE37/1000))+(CB38*(CE38/1000))+(CB39*(CE39/1000))+(CB40*(CE40/1000))+(CB41*(CE41/1000))+(CB42*(CE42/1000))+(CB43*(CE43/1000))+(CB44*(CE45/1000))+(CB46*(CE46/1000))+(CB47*(CE47/1000))+(CB54*(CE54/1000))+(CB51*(CE51/1000))+(CB52*(CE52/1000))+(CB53*(CE53/1000))+(#REF!*(#REF!/1000))+(CB48*(CE48/1000/0.041)))</f>
        <v>#REF!</v>
      </c>
      <c r="CF58" s="85" t="e">
        <f>((CC7*(CF7/1000))+(CC8*(CF8/1000))+(CC9*(CF9/1000))+(CC10*(CF10/1000))+(CC11*(CF11/1000))+(CC12*(CF12/1000))+(CC13*(CF13/1000))+(CC14*(CF14/1000))+(CC15*(CF15/1000))+(CC16*(CF16/1000))+(CC17*(CF17/1000))+(CC18*(CF18/1000))+(CC19*(CF19/1000))+(CC20*(CF723/1000))+(CC21*(CF21/1000))+(CC22*(CF22/1000))+(CC23*(CF23/1000))+(CC24*(CF24/1000))+(CC25*(CF25/1000))+(CC26*(CF26/1000))+(CC27*(CF27/1000))+(CC28*(CF28/1000))+(CC29*(CF29/1000))+(CC30*(CF30/1000))+(CC31*(CF31/1000))+(CC32*(CF32/1000))+(CC33*(CF33/1000))+(CC34*(CF34/1000))+(CC35*(CF35/1000))+(CC36*(CF36/1000))+(CC37*(CF37/1000))+(CC38*(CF38/1000))+(CC39*(CF39/1000))+(CC40*(CF40/1000))+(CC41*(CF41/1000))+(CC42*(CF42/1000))+(CC43*(CF43/1000))+(CC44*(CF45/1000))+(CC46*(CF46/1000))+(CC47*(CF47/1000))+(CC54*(CF54/1000))+(CC51*(CF51/1000))+(CC52*(CF52/1000))+(CC53*(CF53/1000))+(#REF!*(#REF!/1000))+(CC48*(CF48/1000/0.041)))</f>
        <v>#REF!</v>
      </c>
      <c r="CG58" s="85" t="e">
        <f>((CD7*(CG7/1000))+(CD8*(CG8/1000))+(CD9*(CG9/1000))+(CD10*(CG10/1000))+(CD11*(CG11/1000))+(CD12*(CG12/1000))+(CD13*(CG13/1000))+(CD14*(CG14/1000))+(CD15*(CG15/1000))+(CD16*(CG16/1000))+(CD17*(CG17/1000))+(CD18*(CG18/1000))+(CD19*(CG19/1000))+(CD20*(CG723/1000))+(CD21*(CG21/1000))+(CD22*(CG22/1000))+(CD23*(CG23/1000))+(CD24*(CG24/1000))+(CD25*(CG25/1000))+(CD26*(CG26/1000))+(CD27*(CG27/1000))+(CD28*(CG28/1000))+(CD29*(CG29/1000))+(CD30*(CG30/1000))+(CD31*(CG31/1000))+(CD32*(CG32/1000))+(CD33*(CG33/1000))+(CD34*(CG34/1000))+(CD35*(CG35/1000))+(CD36*(CG36/1000))+(CD37*(CG37/1000))+(CD38*(CG38/1000))+(CD39*(CG39/1000))+(CD40*(CG40/1000))+(CD41*(CG41/1000))+(CD42*(CG42/1000))+(CD43*(CG43/1000))+(CD44*(CG45/1000))+(CD46*(CG46/1000))+(CD47*(CG47/1000))+(CD54*(CG54/1000))+(CD51*(CG51/1000))+(CD52*(CG52/1000))+(CD53*(CG53/1000))+(#REF!*(#REF!/1000))+(CD48*(CG48/1000/0.041)))</f>
        <v>#REF!</v>
      </c>
      <c r="CH58" s="85" t="e">
        <f>((CE7*(CH7/1000))+(CE8*(CH8/1000))+(CE9*(CH9/1000))+(CE10*(CH10/1000))+(CE11*(CH11/1000))+(CE12*(CH12/1000))+(CE13*(CH13/1000))+(CE14*(CH14/1000))+(CE15*(CH15/1000))+(CE16*(CH16/1000))+(CE17*(CH17/1000))+(CE18*(CH18/1000))+(CE19*(CH19/1000))+(CE20*(CH723/1000))+(CE21*(CH21/1000))+(CE22*(CH22/1000))+(CE23*(CH23/1000))+(CE24*(CH24/1000))+(CE25*(CH25/1000))+(CE26*(CH26/1000))+(CE27*(CH27/1000))+(CE28*(CH28/1000))+(CE29*(CH29/1000))+(CE30*(CH30/1000))+(CE31*(CH31/1000))+(CE32*(CH32/1000))+(CE33*(CH33/1000))+(CE34*(CH34/1000))+(CE35*(CH35/1000))+(CE36*(CH36/1000))+(CE37*(CH37/1000))+(CE38*(CH38/1000))+(CE39*(CH39/1000))+(CE40*(CH40/1000))+(CE41*(CH41/1000))+(CE42*(CH42/1000))+(CE43*(CH43/1000))+(CE44*(CH45/1000))+(CE46*(CH46/1000))+(CE47*(CH47/1000))+(CE54*(CH54/1000))+(CE51*(CH51/1000))+(CE52*(CH52/1000))+(CE53*(CH53/1000))+(#REF!*(#REF!/1000))+(CE48*(CH48/1000/0.041)))</f>
        <v>#REF!</v>
      </c>
      <c r="CI58" s="85" t="e">
        <f>((CF7*(CI7/1000))+(CF8*(CI8/1000))+(CF9*(CI9/1000))+(CF10*(CI10/1000))+(CF11*(CI11/1000))+(CF12*(CI12/1000))+(CF13*(CI13/1000))+(CF14*(CI14/1000))+(CF15*(CI15/1000))+(CF16*(CI16/1000))+(CF17*(CI17/1000))+(CF18*(CI18/1000))+(CF19*(CI19/1000))+(CF20*(CI723/1000))+(CF21*(CI21/1000))+(CF22*(CI22/1000))+(CF23*(CI23/1000))+(CF24*(CI24/1000))+(CF25*(CI25/1000))+(CF26*(CI26/1000))+(CF27*(CI27/1000))+(CF28*(CI28/1000))+(CF29*(CI29/1000))+(CF30*(CI30/1000))+(CF31*(CI31/1000))+(CF32*(CI32/1000))+(CF33*(CI33/1000))+(CF34*(CI34/1000))+(CF35*(CI35/1000))+(CF36*(CI36/1000))+(CF37*(CI37/1000))+(CF38*(CI38/1000))+(CF39*(CI39/1000))+(CF40*(CI40/1000))+(CF41*(CI41/1000))+(CF42*(CI42/1000))+(CF43*(CI43/1000))+(CF44*(CI45/1000))+(CF46*(CI46/1000))+(CF47*(CI47/1000))+(CF54*(CI54/1000))+(CF51*(CI51/1000))+(CF52*(CI52/1000))+(CF53*(CI53/1000))+(#REF!*(#REF!/1000))+(CF48*(CI48/1000/0.041)))</f>
        <v>#REF!</v>
      </c>
      <c r="CJ58" s="85" t="e">
        <f>((CG7*(CJ7/1000))+(CG8*(CJ8/1000))+(CG9*(CJ9/1000))+(CG10*(CJ10/1000))+(CG11*(CJ11/1000))+(CG12*(CJ12/1000))+(CG13*(CJ13/1000))+(CG14*(CJ14/1000))+(CG15*(CJ15/1000))+(CG16*(CJ16/1000))+(CG17*(CJ17/1000))+(CG18*(CJ18/1000))+(CG19*(CJ19/1000))+(CG20*(CJ723/1000))+(CG21*(CJ21/1000))+(CG22*(CJ22/1000))+(CG23*(CJ23/1000))+(CG24*(CJ24/1000))+(CG25*(CJ25/1000))+(CG26*(CJ26/1000))+(CG27*(CJ27/1000))+(CG28*(CJ28/1000))+(CG29*(CJ29/1000))+(CG30*(CJ30/1000))+(CG31*(CJ31/1000))+(CG32*(CJ32/1000))+(CG33*(CJ33/1000))+(CG34*(CJ34/1000))+(CG35*(CJ35/1000))+(CG36*(CJ36/1000))+(CG37*(CJ37/1000))+(CG38*(CJ38/1000))+(CG39*(CJ39/1000))+(CG40*(CJ40/1000))+(CG41*(CJ41/1000))+(CG42*(CJ42/1000))+(CG43*(CJ43/1000))+(CG44*(CJ45/1000))+(CG46*(CJ46/1000))+(CG47*(CJ47/1000))+(CG54*(CJ54/1000))+(CG51*(CJ51/1000))+(CG52*(CJ52/1000))+(CG53*(CJ53/1000))+(#REF!*(#REF!/1000))+(CG48*(CJ48/1000/0.041)))</f>
        <v>#REF!</v>
      </c>
      <c r="CK58" s="85" t="e">
        <f>((CH7*(CK7/1000))+(CH8*(CK8/1000))+(CH9*(CK9/1000))+(CH10*(CK10/1000))+(CH11*(CK11/1000))+(CH12*(CK12/1000))+(CH13*(CK13/1000))+(CH14*(CK14/1000))+(CH15*(CK15/1000))+(CH16*(CK16/1000))+(CH17*(CK17/1000))+(CH18*(CK18/1000))+(CH19*(CK19/1000))+(CH20*(CK723/1000))+(CH21*(CK21/1000))+(CH22*(CK22/1000))+(CH23*(CK23/1000))+(CH24*(CK24/1000))+(CH25*(CK25/1000))+(CH26*(CK26/1000))+(CH27*(CK27/1000))+(CH28*(CK28/1000))+(CH29*(CK29/1000))+(CH30*(CK30/1000))+(CH31*(CK31/1000))+(CH32*(CK32/1000))+(CH33*(CK33/1000))+(CH34*(CK34/1000))+(CH35*(CK35/1000))+(CH36*(CK36/1000))+(CH37*(CK37/1000))+(CH38*(CK38/1000))+(CH39*(CK39/1000))+(CH40*(CK40/1000))+(CH41*(CK41/1000))+(CH42*(CK42/1000))+(CH43*(CK43/1000))+(CH44*(CK45/1000))+(CH46*(CK46/1000))+(CH47*(CK47/1000))+(CH54*(CK54/1000))+(CH51*(CK51/1000))+(CH52*(CK52/1000))+(CH53*(CK53/1000))+(#REF!*(#REF!/1000))+(CH48*(CK48/1000/0.041)))</f>
        <v>#REF!</v>
      </c>
      <c r="CL58" s="85" t="e">
        <f>((CI7*(CL7/1000))+(CI8*(CL8/1000))+(CI9*(CL9/1000))+(CI10*(CL10/1000))+(CI11*(CL11/1000))+(CI12*(CL12/1000))+(CI13*(CL13/1000))+(CI14*(CL14/1000))+(CI15*(CL15/1000))+(CI16*(CL16/1000))+(CI17*(CL17/1000))+(CI18*(CL18/1000))+(CI19*(CL19/1000))+(CI20*(CL723/1000))+(CI21*(CL21/1000))+(CI22*(CL22/1000))+(CI23*(CL23/1000))+(CI24*(CL24/1000))+(CI25*(CL25/1000))+(CI26*(CL26/1000))+(CI27*(CL27/1000))+(CI28*(CL28/1000))+(CI29*(CL29/1000))+(CI30*(CL30/1000))+(CI31*(CL31/1000))+(CI32*(CL32/1000))+(CI33*(CL33/1000))+(CI34*(CL34/1000))+(CI35*(CL35/1000))+(CI36*(CL36/1000))+(CI37*(CL37/1000))+(CI38*(CL38/1000))+(CI39*(CL39/1000))+(CI40*(CL40/1000))+(CI41*(CL41/1000))+(CI42*(CL42/1000))+(CI43*(CL43/1000))+(CI44*(CL45/1000))+(CI46*(CL46/1000))+(CI47*(CL47/1000))+(CI54*(CL54/1000))+(CI51*(CL51/1000))+(CI52*(CL52/1000))+(CI53*(CL53/1000))+(#REF!*(#REF!/1000))+(CI48*(CL48/1000/0.041)))</f>
        <v>#REF!</v>
      </c>
      <c r="CM58" s="85" t="e">
        <f>((CJ7*(CM7/1000))+(CJ8*(CM8/1000))+(CJ9*(CM9/1000))+(CJ10*(CM10/1000))+(CJ11*(CM11/1000))+(CJ12*(CM12/1000))+(CJ13*(CM13/1000))+(CJ14*(CM14/1000))+(CJ15*(CM15/1000))+(CJ16*(CM16/1000))+(CJ17*(CM17/1000))+(CJ18*(CM18/1000))+(CJ19*(CM19/1000))+(CJ20*(CM723/1000))+(CJ21*(CM21/1000))+(CJ22*(CM22/1000))+(CJ23*(CM23/1000))+(CJ24*(CM24/1000))+(CJ25*(CM25/1000))+(CJ26*(CM26/1000))+(CJ27*(CM27/1000))+(CJ28*(CM28/1000))+(CJ29*(CM29/1000))+(CJ30*(CM30/1000))+(CJ31*(CM31/1000))+(CJ32*(CM32/1000))+(CJ33*(CM33/1000))+(CJ34*(CM34/1000))+(CJ35*(CM35/1000))+(CJ36*(CM36/1000))+(CJ37*(CM37/1000))+(CJ38*(CM38/1000))+(CJ39*(CM39/1000))+(CJ40*(CM40/1000))+(CJ41*(CM41/1000))+(CJ42*(CM42/1000))+(CJ43*(CM43/1000))+(CJ44*(CM45/1000))+(CJ46*(CM46/1000))+(CJ47*(CM47/1000))+(CJ54*(CM54/1000))+(CJ51*(CM51/1000))+(CJ52*(CM52/1000))+(CJ53*(CM53/1000))+(#REF!*(#REF!/1000))+(CJ48*(CM48/1000/0.041)))</f>
        <v>#REF!</v>
      </c>
      <c r="CN58" s="85" t="e">
        <f>((CK7*(CN7/1000))+(CK8*(CN8/1000))+(CK9*(CN9/1000))+(CK10*(CN10/1000))+(CK11*(CN11/1000))+(CK12*(CN12/1000))+(CK13*(CN13/1000))+(CK14*(CN14/1000))+(CK15*(CN15/1000))+(CK16*(CN16/1000))+(CK17*(CN17/1000))+(CK18*(CN18/1000))+(CK19*(CN19/1000))+(CK20*(CN723/1000))+(CK21*(CN21/1000))+(CK22*(CN22/1000))+(CK23*(CN23/1000))+(CK24*(CN24/1000))+(CK25*(CN25/1000))+(CK26*(CN26/1000))+(CK27*(CN27/1000))+(CK28*(CN28/1000))+(CK29*(CN29/1000))+(CK30*(CN30/1000))+(CK31*(CN31/1000))+(CK32*(CN32/1000))+(CK33*(CN33/1000))+(CK34*(CN34/1000))+(CK35*(CN35/1000))+(CK36*(CN36/1000))+(CK37*(CN37/1000))+(CK38*(CN38/1000))+(CK39*(CN39/1000))+(CK40*(CN40/1000))+(CK41*(CN41/1000))+(CK42*(CN42/1000))+(CK43*(CN43/1000))+(CK44*(CN45/1000))+(CK46*(CN46/1000))+(CK47*(CN47/1000))+(CK54*(CN54/1000))+(CK51*(CN51/1000))+(CK52*(CN52/1000))+(CK53*(CN53/1000))+(#REF!*(#REF!/1000))+(CK48*(CN48/1000/0.041)))</f>
        <v>#REF!</v>
      </c>
      <c r="CO58" s="85" t="e">
        <f>((CL7*(CO7/1000))+(CL8*(CO8/1000))+(CL9*(CO9/1000))+(CL10*(CO10/1000))+(CL11*(CO11/1000))+(CL12*(CO12/1000))+(CL13*(CO13/1000))+(CL14*(CO14/1000))+(CL15*(CO15/1000))+(CL16*(CO16/1000))+(CL17*(CO17/1000))+(CL18*(CO18/1000))+(CL19*(CO19/1000))+(CL20*(CO723/1000))+(CL21*(CO21/1000))+(CL22*(CO22/1000))+(CL23*(CO23/1000))+(CL24*(CO24/1000))+(CL25*(CO25/1000))+(CL26*(CO26/1000))+(CL27*(CO27/1000))+(CL28*(CO28/1000))+(CL29*(CO29/1000))+(CL30*(CO30/1000))+(CL31*(CO31/1000))+(CL32*(CO32/1000))+(CL33*(CO33/1000))+(CL34*(CO34/1000))+(CL35*(CO35/1000))+(CL36*(CO36/1000))+(CL37*(CO37/1000))+(CL38*(CO38/1000))+(CL39*(CO39/1000))+(CL40*(CO40/1000))+(CL41*(CO41/1000))+(CL42*(CO42/1000))+(CL43*(CO43/1000))+(CL44*(CO45/1000))+(CL46*(CO46/1000))+(CL47*(CO47/1000))+(CL54*(CO54/1000))+(CL51*(CO51/1000))+(CL52*(CO52/1000))+(CL53*(CO53/1000))+(#REF!*(#REF!/1000))+(CL48*(CO48/1000/0.041)))</f>
        <v>#REF!</v>
      </c>
      <c r="CP58" s="85" t="e">
        <f>((CM7*(CP7/1000))+(CM8*(CP8/1000))+(CM9*(CP9/1000))+(CM10*(CP10/1000))+(CM11*(CP11/1000))+(CM12*(CP12/1000))+(CM13*(CP13/1000))+(CM14*(CP14/1000))+(CM15*(CP15/1000))+(CM16*(CP16/1000))+(CM17*(CP17/1000))+(CM18*(CP18/1000))+(CM19*(CP19/1000))+(CM20*(CP723/1000))+(CM21*(CP21/1000))+(CM22*(CP22/1000))+(CM23*(CP23/1000))+(CM24*(CP24/1000))+(CM25*(CP25/1000))+(CM26*(CP26/1000))+(CM27*(CP27/1000))+(CM28*(CP28/1000))+(CM29*(CP29/1000))+(CM30*(CP30/1000))+(CM31*(CP31/1000))+(CM32*(CP32/1000))+(CM33*(CP33/1000))+(CM34*(CP34/1000))+(CM35*(CP35/1000))+(CM36*(CP36/1000))+(CM37*(CP37/1000))+(CM38*(CP38/1000))+(CM39*(CP39/1000))+(CM40*(CP40/1000))+(CM41*(CP41/1000))+(CM42*(CP42/1000))+(CM43*(CP43/1000))+(CM44*(CP45/1000))+(CM46*(CP46/1000))+(CM47*(CP47/1000))+(CM54*(CP54/1000))+(CM51*(CP51/1000))+(CM52*(CP52/1000))+(CM53*(CP53/1000))+(#REF!*(#REF!/1000))+(CM48*(CP48/1000/0.041)))</f>
        <v>#REF!</v>
      </c>
      <c r="CQ58" s="85" t="e">
        <f>((CN7*(CQ7/1000))+(CN8*(CQ8/1000))+(CN9*(CQ9/1000))+(CN10*(CQ10/1000))+(CN11*(CQ11/1000))+(CN12*(CQ12/1000))+(CN13*(CQ13/1000))+(CN14*(CQ14/1000))+(CN15*(CQ15/1000))+(CN16*(CQ16/1000))+(CN17*(CQ17/1000))+(CN18*(CQ18/1000))+(CN19*(CQ19/1000))+(CN20*(CQ723/1000))+(CN21*(CQ21/1000))+(CN22*(CQ22/1000))+(CN23*(CQ23/1000))+(CN24*(CQ24/1000))+(CN25*(CQ25/1000))+(CN26*(CQ26/1000))+(CN27*(CQ27/1000))+(CN28*(CQ28/1000))+(CN29*(CQ29/1000))+(CN30*(CQ30/1000))+(CN31*(CQ31/1000))+(CN32*(CQ32/1000))+(CN33*(CQ33/1000))+(CN34*(CQ34/1000))+(CN35*(CQ35/1000))+(CN36*(CQ36/1000))+(CN37*(CQ37/1000))+(CN38*(CQ38/1000))+(CN39*(CQ39/1000))+(CN40*(CQ40/1000))+(CN41*(CQ41/1000))+(CN42*(CQ42/1000))+(CN43*(CQ43/1000))+(CN44*(CQ45/1000))+(CN46*(CQ46/1000))+(CN47*(CQ47/1000))+(CN54*(CQ54/1000))+(CN51*(CQ51/1000))+(CN52*(CQ52/1000))+(CN53*(CQ53/1000))+(#REF!*(#REF!/1000))+(CN48*(CQ48/1000/0.041)))</f>
        <v>#REF!</v>
      </c>
      <c r="CR58" s="85" t="e">
        <f>((CO7*(CR7/1000))+(CO8*(CR8/1000))+(CO9*(CR9/1000))+(CO10*(CR10/1000))+(CO11*(CR11/1000))+(CO12*(CR12/1000))+(CO13*(CR13/1000))+(CO14*(CR14/1000))+(CO15*(CR15/1000))+(CO16*(CR16/1000))+(CO17*(CR17/1000))+(CO18*(CR18/1000))+(CO19*(CR19/1000))+(CO20*(CR723/1000))+(CO21*(CR21/1000))+(CO22*(CR22/1000))+(CO23*(CR23/1000))+(CO24*(CR24/1000))+(CO25*(CR25/1000))+(CO26*(CR26/1000))+(CO27*(CR27/1000))+(CO28*(CR28/1000))+(CO29*(CR29/1000))+(CO30*(CR30/1000))+(CO31*(CR31/1000))+(CO32*(CR32/1000))+(CO33*(CR33/1000))+(CO34*(CR34/1000))+(CO35*(CR35/1000))+(CO36*(CR36/1000))+(CO37*(CR37/1000))+(CO38*(CR38/1000))+(CO39*(CR39/1000))+(CO40*(CR40/1000))+(CO41*(CR41/1000))+(CO42*(CR42/1000))+(CO43*(CR43/1000))+(CO44*(CR45/1000))+(CO46*(CR46/1000))+(CO47*(CR47/1000))+(CO54*(CR54/1000))+(CO51*(CR51/1000))+(CO52*(CR52/1000))+(CO53*(CR53/1000))+(#REF!*(#REF!/1000))+(CO48*(CR48/1000/0.041)))</f>
        <v>#REF!</v>
      </c>
      <c r="CS58" s="85" t="e">
        <f>((CP7*(CS7/1000))+(CP8*(CS8/1000))+(CP9*(CS9/1000))+(CP10*(CS10/1000))+(CP11*(CS11/1000))+(CP12*(CS12/1000))+(CP13*(CS13/1000))+(CP14*(CS14/1000))+(CP15*(CS15/1000))+(CP16*(CS16/1000))+(CP17*(CS17/1000))+(CP18*(CS18/1000))+(CP19*(CS19/1000))+(CP20*(CS723/1000))+(CP21*(CS21/1000))+(CP22*(CS22/1000))+(CP23*(CS23/1000))+(CP24*(CS24/1000))+(CP25*(CS25/1000))+(CP26*(CS26/1000))+(CP27*(CS27/1000))+(CP28*(CS28/1000))+(CP29*(CS29/1000))+(CP30*(CS30/1000))+(CP31*(CS31/1000))+(CP32*(CS32/1000))+(CP33*(CS33/1000))+(CP34*(CS34/1000))+(CP35*(CS35/1000))+(CP36*(CS36/1000))+(CP37*(CS37/1000))+(CP38*(CS38/1000))+(CP39*(CS39/1000))+(CP40*(CS40/1000))+(CP41*(CS41/1000))+(CP42*(CS42/1000))+(CP43*(CS43/1000))+(CP44*(CS45/1000))+(CP46*(CS46/1000))+(CP47*(CS47/1000))+(CP54*(CS54/1000))+(CP51*(CS51/1000))+(CP52*(CS52/1000))+(CP53*(CS53/1000))+(#REF!*(#REF!/1000))+(CP48*(CS48/1000/0.041)))</f>
        <v>#REF!</v>
      </c>
      <c r="CT58" s="85" t="e">
        <f>((CQ7*(CT7/1000))+(CQ8*(CT8/1000))+(CQ9*(CT9/1000))+(CQ10*(CT10/1000))+(CQ11*(CT11/1000))+(CQ12*(CT12/1000))+(CQ13*(CT13/1000))+(CQ14*(CT14/1000))+(CQ15*(CT15/1000))+(CQ16*(CT16/1000))+(CQ17*(CT17/1000))+(CQ18*(CT18/1000))+(CQ19*(CT19/1000))+(CQ20*(CT723/1000))+(CQ21*(CT21/1000))+(CQ22*(CT22/1000))+(CQ23*(CT23/1000))+(CQ24*(CT24/1000))+(CQ25*(CT25/1000))+(CQ26*(CT26/1000))+(CQ27*(CT27/1000))+(CQ28*(CT28/1000))+(CQ29*(CT29/1000))+(CQ30*(CT30/1000))+(CQ31*(CT31/1000))+(CQ32*(CT32/1000))+(CQ33*(CT33/1000))+(CQ34*(CT34/1000))+(CQ35*(CT35/1000))+(CQ36*(CT36/1000))+(CQ37*(CT37/1000))+(CQ38*(CT38/1000))+(CQ39*(CT39/1000))+(CQ40*(CT40/1000))+(CQ41*(CT41/1000))+(CQ42*(CT42/1000))+(CQ43*(CT43/1000))+(CQ44*(CT45/1000))+(CQ46*(CT46/1000))+(CQ47*(CT47/1000))+(CQ54*(CT54/1000))+(CQ51*(CT51/1000))+(CQ52*(CT52/1000))+(CQ53*(CT53/1000))+(#REF!*(#REF!/1000))+(CQ48*(CT48/1000/0.041)))</f>
        <v>#REF!</v>
      </c>
      <c r="CU58" s="85" t="e">
        <f>((CR7*(CU7/1000))+(CR8*(CU8/1000))+(CR9*(CU9/1000))+(CR10*(CU10/1000))+(CR11*(CU11/1000))+(CR12*(CU12/1000))+(CR13*(CU13/1000))+(CR14*(CU14/1000))+(CR15*(CU15/1000))+(CR16*(CU16/1000))+(CR17*(CU17/1000))+(CR18*(CU18/1000))+(CR19*(CU19/1000))+(CR20*(CU723/1000))+(CR21*(CU21/1000))+(CR22*(CU22/1000))+(CR23*(CU23/1000))+(CR24*(CU24/1000))+(CR25*(CU25/1000))+(CR26*(CU26/1000))+(CR27*(CU27/1000))+(CR28*(CU28/1000))+(CR29*(CU29/1000))+(CR30*(CU30/1000))+(CR31*(CU31/1000))+(CR32*(CU32/1000))+(CR33*(CU33/1000))+(CR34*(CU34/1000))+(CR35*(CU35/1000))+(CR36*(CU36/1000))+(CR37*(CU37/1000))+(CR38*(CU38/1000))+(CR39*(CU39/1000))+(CR40*(CU40/1000))+(CR41*(CU41/1000))+(CR42*(CU42/1000))+(CR43*(CU43/1000))+(CR44*(CU45/1000))+(CR46*(CU46/1000))+(CR47*(CU47/1000))+(CR54*(CU54/1000))+(CR51*(CU51/1000))+(CR52*(CU52/1000))+(CR53*(CU53/1000))+(#REF!*(#REF!/1000))+(CR48*(CU48/1000/0.041)))</f>
        <v>#REF!</v>
      </c>
      <c r="CV58" s="85" t="e">
        <f>((CS7*(CV7/1000))+(CS8*(CV8/1000))+(CS9*(CV9/1000))+(CS10*(CV10/1000))+(CS11*(CV11/1000))+(CS12*(CV12/1000))+(CS13*(CV13/1000))+(CS14*(CV14/1000))+(CS15*(CV15/1000))+(CS16*(CV16/1000))+(CS17*(CV17/1000))+(CS18*(CV18/1000))+(CS19*(CV19/1000))+(CS20*(CV723/1000))+(CS21*(CV21/1000))+(CS22*(CV22/1000))+(CS23*(CV23/1000))+(CS24*(CV24/1000))+(CS25*(CV25/1000))+(CS26*(CV26/1000))+(CS27*(CV27/1000))+(CS28*(CV28/1000))+(CS29*(CV29/1000))+(CS30*(CV30/1000))+(CS31*(CV31/1000))+(CS32*(CV32/1000))+(CS33*(CV33/1000))+(CS34*(CV34/1000))+(CS35*(CV35/1000))+(CS36*(CV36/1000))+(CS37*(CV37/1000))+(CS38*(CV38/1000))+(CS39*(CV39/1000))+(CS40*(CV40/1000))+(CS41*(CV41/1000))+(CS42*(CV42/1000))+(CS43*(CV43/1000))+(CS44*(CV45/1000))+(CS46*(CV46/1000))+(CS47*(CV47/1000))+(CS54*(CV54/1000))+(CS51*(CV51/1000))+(CS52*(CV52/1000))+(CS53*(CV53/1000))+(#REF!*(#REF!/1000))+(CS48*(CV48/1000/0.041)))</f>
        <v>#REF!</v>
      </c>
      <c r="CW58" s="85" t="e">
        <f>((CT7*(CW7/1000))+(CT8*(CW8/1000))+(CT9*(CW9/1000))+(CT10*(CW10/1000))+(CT11*(CW11/1000))+(CT12*(CW12/1000))+(CT13*(CW13/1000))+(CT14*(CW14/1000))+(CT15*(CW15/1000))+(CT16*(CW16/1000))+(CT17*(CW17/1000))+(CT18*(CW18/1000))+(CT19*(CW19/1000))+(CT20*(CW723/1000))+(CT21*(CW21/1000))+(CT22*(CW22/1000))+(CT23*(CW23/1000))+(CT24*(CW24/1000))+(CT25*(CW25/1000))+(CT26*(CW26/1000))+(CT27*(CW27/1000))+(CT28*(CW28/1000))+(CT29*(CW29/1000))+(CT30*(CW30/1000))+(CT31*(CW31/1000))+(CT32*(CW32/1000))+(CT33*(CW33/1000))+(CT34*(CW34/1000))+(CT35*(CW35/1000))+(CT36*(CW36/1000))+(CT37*(CW37/1000))+(CT38*(CW38/1000))+(CT39*(CW39/1000))+(CT40*(CW40/1000))+(CT41*(CW41/1000))+(CT42*(CW42/1000))+(CT43*(CW43/1000))+(CT44*(CW45/1000))+(CT46*(CW46/1000))+(CT47*(CW47/1000))+(CT54*(CW54/1000))+(CT51*(CW51/1000))+(CT52*(CW52/1000))+(CT53*(CW53/1000))+(#REF!*(#REF!/1000))+(CT48*(CW48/1000/0.041)))</f>
        <v>#REF!</v>
      </c>
      <c r="CX58" s="85" t="e">
        <f>((CU7*(CX7/1000))+(CU8*(CX8/1000))+(CU9*(CX9/1000))+(CU10*(CX10/1000))+(CU11*(CX11/1000))+(CU12*(CX12/1000))+(CU13*(CX13/1000))+(CU14*(CX14/1000))+(CU15*(CX15/1000))+(CU16*(CX16/1000))+(CU17*(CX17/1000))+(CU18*(CX18/1000))+(CU19*(CX19/1000))+(CU20*(CX723/1000))+(CU21*(CX21/1000))+(CU22*(CX22/1000))+(CU23*(CX23/1000))+(CU24*(CX24/1000))+(CU25*(CX25/1000))+(CU26*(CX26/1000))+(CU27*(CX27/1000))+(CU28*(CX28/1000))+(CU29*(CX29/1000))+(CU30*(CX30/1000))+(CU31*(CX31/1000))+(CU32*(CX32/1000))+(CU33*(CX33/1000))+(CU34*(CX34/1000))+(CU35*(CX35/1000))+(CU36*(CX36/1000))+(CU37*(CX37/1000))+(CU38*(CX38/1000))+(CU39*(CX39/1000))+(CU40*(CX40/1000))+(CU41*(CX41/1000))+(CU42*(CX42/1000))+(CU43*(CX43/1000))+(CU44*(CX45/1000))+(CU46*(CX46/1000))+(CU47*(CX47/1000))+(CU54*(CX54/1000))+(CU51*(CX51/1000))+(CU52*(CX52/1000))+(CU53*(CX53/1000))+(#REF!*(#REF!/1000))+(CU48*(CX48/1000/0.041)))</f>
        <v>#REF!</v>
      </c>
      <c r="CY58" s="85" t="e">
        <f>((CV7*(CY7/1000))+(CV8*(CY8/1000))+(CV9*(CY9/1000))+(CV10*(CY10/1000))+(CV11*(CY11/1000))+(CV12*(CY12/1000))+(CV13*(CY13/1000))+(CV14*(CY14/1000))+(CV15*(CY15/1000))+(CV16*(CY16/1000))+(CV17*(CY17/1000))+(CV18*(CY18/1000))+(CV19*(CY19/1000))+(CV20*(CY723/1000))+(CV21*(CY21/1000))+(CV22*(CY22/1000))+(CV23*(CY23/1000))+(CV24*(CY24/1000))+(CV25*(CY25/1000))+(CV26*(CY26/1000))+(CV27*(CY27/1000))+(CV28*(CY28/1000))+(CV29*(CY29/1000))+(CV30*(CY30/1000))+(CV31*(CY31/1000))+(CV32*(CY32/1000))+(CV33*(CY33/1000))+(CV34*(CY34/1000))+(CV35*(CY35/1000))+(CV36*(CY36/1000))+(CV37*(CY37/1000))+(CV38*(CY38/1000))+(CV39*(CY39/1000))+(CV40*(CY40/1000))+(CV41*(CY41/1000))+(CV42*(CY42/1000))+(CV43*(CY43/1000))+(CV44*(CY45/1000))+(CV46*(CY46/1000))+(CV47*(CY47/1000))+(CV54*(CY54/1000))+(CV51*(CY51/1000))+(CV52*(CY52/1000))+(CV53*(CY53/1000))+(#REF!*(#REF!/1000))+(CV48*(CY48/1000/0.041)))</f>
        <v>#REF!</v>
      </c>
      <c r="CZ58" s="85" t="e">
        <f>((CW7*(CZ7/1000))+(CW8*(CZ8/1000))+(CW9*(CZ9/1000))+(CW10*(CZ10/1000))+(CW11*(CZ11/1000))+(CW12*(CZ12/1000))+(CW13*(CZ13/1000))+(CW14*(CZ14/1000))+(CW15*(CZ15/1000))+(CW16*(CZ16/1000))+(CW17*(CZ17/1000))+(CW18*(CZ18/1000))+(CW19*(CZ19/1000))+(CW20*(CZ723/1000))+(CW21*(CZ21/1000))+(CW22*(CZ22/1000))+(CW23*(CZ23/1000))+(CW24*(CZ24/1000))+(CW25*(CZ25/1000))+(CW26*(CZ26/1000))+(CW27*(CZ27/1000))+(CW28*(CZ28/1000))+(CW29*(CZ29/1000))+(CW30*(CZ30/1000))+(CW31*(CZ31/1000))+(CW32*(CZ32/1000))+(CW33*(CZ33/1000))+(CW34*(CZ34/1000))+(CW35*(CZ35/1000))+(CW36*(CZ36/1000))+(CW37*(CZ37/1000))+(CW38*(CZ38/1000))+(CW39*(CZ39/1000))+(CW40*(CZ40/1000))+(CW41*(CZ41/1000))+(CW42*(CZ42/1000))+(CW43*(CZ43/1000))+(CW44*(CZ45/1000))+(CW46*(CZ46/1000))+(CW47*(CZ47/1000))+(CW54*(CZ54/1000))+(CW51*(CZ51/1000))+(CW52*(CZ52/1000))+(CW53*(CZ53/1000))+(#REF!*(#REF!/1000))+(CW48*(CZ48/1000/0.041)))</f>
        <v>#REF!</v>
      </c>
      <c r="DA58" s="85" t="e">
        <f>((CX7*(DA7/1000))+(CX8*(DA8/1000))+(CX9*(DA9/1000))+(CX10*(DA10/1000))+(CX11*(DA11/1000))+(CX12*(DA12/1000))+(CX13*(DA13/1000))+(CX14*(DA14/1000))+(CX15*(DA15/1000))+(CX16*(DA16/1000))+(CX17*(DA17/1000))+(CX18*(DA18/1000))+(CX19*(DA19/1000))+(CX20*(DA723/1000))+(CX21*(DA21/1000))+(CX22*(DA22/1000))+(CX23*(DA23/1000))+(CX24*(DA24/1000))+(CX25*(DA25/1000))+(CX26*(DA26/1000))+(CX27*(DA27/1000))+(CX28*(DA28/1000))+(CX29*(DA29/1000))+(CX30*(DA30/1000))+(CX31*(DA31/1000))+(CX32*(DA32/1000))+(CX33*(DA33/1000))+(CX34*(DA34/1000))+(CX35*(DA35/1000))+(CX36*(DA36/1000))+(CX37*(DA37/1000))+(CX38*(DA38/1000))+(CX39*(DA39/1000))+(CX40*(DA40/1000))+(CX41*(DA41/1000))+(CX42*(DA42/1000))+(CX43*(DA43/1000))+(CX44*(DA45/1000))+(CX46*(DA46/1000))+(CX47*(DA47/1000))+(CX54*(DA54/1000))+(CX51*(DA51/1000))+(CX52*(DA52/1000))+(CX53*(DA53/1000))+(#REF!*(#REF!/1000))+(CX48*(DA48/1000/0.041)))</f>
        <v>#REF!</v>
      </c>
      <c r="DB58" s="85" t="e">
        <f>((CY7*(DB7/1000))+(CY8*(DB8/1000))+(CY9*(DB9/1000))+(CY10*(DB10/1000))+(CY11*(DB11/1000))+(CY12*(DB12/1000))+(CY13*(DB13/1000))+(CY14*(DB14/1000))+(CY15*(DB15/1000))+(CY16*(DB16/1000))+(CY17*(DB17/1000))+(CY18*(DB18/1000))+(CY19*(DB19/1000))+(CY20*(DB723/1000))+(CY21*(DB21/1000))+(CY22*(DB22/1000))+(CY23*(DB23/1000))+(CY24*(DB24/1000))+(CY25*(DB25/1000))+(CY26*(DB26/1000))+(CY27*(DB27/1000))+(CY28*(DB28/1000))+(CY29*(DB29/1000))+(CY30*(DB30/1000))+(CY31*(DB31/1000))+(CY32*(DB32/1000))+(CY33*(DB33/1000))+(CY34*(DB34/1000))+(CY35*(DB35/1000))+(CY36*(DB36/1000))+(CY37*(DB37/1000))+(CY38*(DB38/1000))+(CY39*(DB39/1000))+(CY40*(DB40/1000))+(CY41*(DB41/1000))+(CY42*(DB42/1000))+(CY43*(DB43/1000))+(CY44*(DB45/1000))+(CY46*(DB46/1000))+(CY47*(DB47/1000))+(CY54*(DB54/1000))+(CY51*(DB51/1000))+(CY52*(DB52/1000))+(CY53*(DB53/1000))+(#REF!*(#REF!/1000))+(CY48*(DB48/1000/0.041)))</f>
        <v>#REF!</v>
      </c>
      <c r="DC58" s="85" t="e">
        <f>((CZ7*(DC7/1000))+(CZ8*(DC8/1000))+(CZ9*(DC9/1000))+(CZ10*(DC10/1000))+(CZ11*(DC11/1000))+(CZ12*(DC12/1000))+(CZ13*(DC13/1000))+(CZ14*(DC14/1000))+(CZ15*(DC15/1000))+(CZ16*(DC16/1000))+(CZ17*(DC17/1000))+(CZ18*(DC18/1000))+(CZ19*(DC19/1000))+(CZ20*(DC723/1000))+(CZ21*(DC21/1000))+(CZ22*(DC22/1000))+(CZ23*(DC23/1000))+(CZ24*(DC24/1000))+(CZ25*(DC25/1000))+(CZ26*(DC26/1000))+(CZ27*(DC27/1000))+(CZ28*(DC28/1000))+(CZ29*(DC29/1000))+(CZ30*(DC30/1000))+(CZ31*(DC31/1000))+(CZ32*(DC32/1000))+(CZ33*(DC33/1000))+(CZ34*(DC34/1000))+(CZ35*(DC35/1000))+(CZ36*(DC36/1000))+(CZ37*(DC37/1000))+(CZ38*(DC38/1000))+(CZ39*(DC39/1000))+(CZ40*(DC40/1000))+(CZ41*(DC41/1000))+(CZ42*(DC42/1000))+(CZ43*(DC43/1000))+(CZ44*(DC45/1000))+(CZ46*(DC46/1000))+(CZ47*(DC47/1000))+(CZ54*(DC54/1000))+(CZ51*(DC51/1000))+(CZ52*(DC52/1000))+(CZ53*(DC53/1000))+(#REF!*(#REF!/1000))+(CZ48*(DC48/1000/0.041)))</f>
        <v>#REF!</v>
      </c>
      <c r="DD58" s="85" t="e">
        <f>((DA7*(DD7/1000))+(DA8*(DD8/1000))+(DA9*(DD9/1000))+(DA10*(DD10/1000))+(DA11*(DD11/1000))+(DA12*(DD12/1000))+(DA13*(DD13/1000))+(DA14*(DD14/1000))+(DA15*(DD15/1000))+(DA16*(DD16/1000))+(DA17*(DD17/1000))+(DA18*(DD18/1000))+(DA19*(DD19/1000))+(DA20*(DD723/1000))+(DA21*(DD21/1000))+(DA22*(DD22/1000))+(DA23*(DD23/1000))+(DA24*(DD24/1000))+(DA25*(DD25/1000))+(DA26*(DD26/1000))+(DA27*(DD27/1000))+(DA28*(DD28/1000))+(DA29*(DD29/1000))+(DA30*(DD30/1000))+(DA31*(DD31/1000))+(DA32*(DD32/1000))+(DA33*(DD33/1000))+(DA34*(DD34/1000))+(DA35*(DD35/1000))+(DA36*(DD36/1000))+(DA37*(DD37/1000))+(DA38*(DD38/1000))+(DA39*(DD39/1000))+(DA40*(DD40/1000))+(DA41*(DD41/1000))+(DA42*(DD42/1000))+(DA43*(DD43/1000))+(DA44*(DD45/1000))+(DA46*(DD46/1000))+(DA47*(DD47/1000))+(DA54*(DD54/1000))+(DA51*(DD51/1000))+(DA52*(DD52/1000))+(DA53*(DD53/1000))+(#REF!*(#REF!/1000))+(DA48*(DD48/1000/0.041)))</f>
        <v>#REF!</v>
      </c>
      <c r="DE58" s="85" t="e">
        <f>((DB7*(DE7/1000))+(DB8*(DE8/1000))+(DB9*(DE9/1000))+(DB10*(DE10/1000))+(DB11*(DE11/1000))+(DB12*(DE12/1000))+(DB13*(DE13/1000))+(DB14*(DE14/1000))+(DB15*(DE15/1000))+(DB16*(DE16/1000))+(DB17*(DE17/1000))+(DB18*(DE18/1000))+(DB19*(DE19/1000))+(DB20*(DE723/1000))+(DB21*(DE21/1000))+(DB22*(DE22/1000))+(DB23*(DE23/1000))+(DB24*(DE24/1000))+(DB25*(DE25/1000))+(DB26*(DE26/1000))+(DB27*(DE27/1000))+(DB28*(DE28/1000))+(DB29*(DE29/1000))+(DB30*(DE30/1000))+(DB31*(DE31/1000))+(DB32*(DE32/1000))+(DB33*(DE33/1000))+(DB34*(DE34/1000))+(DB35*(DE35/1000))+(DB36*(DE36/1000))+(DB37*(DE37/1000))+(DB38*(DE38/1000))+(DB39*(DE39/1000))+(DB40*(DE40/1000))+(DB41*(DE41/1000))+(DB42*(DE42/1000))+(DB43*(DE43/1000))+(DB44*(DE45/1000))+(DB46*(DE46/1000))+(DB47*(DE47/1000))+(DB54*(DE54/1000))+(DB51*(DE51/1000))+(DB52*(DE52/1000))+(DB53*(DE53/1000))+(#REF!*(#REF!/1000))+(DB48*(DE48/1000/0.041)))</f>
        <v>#REF!</v>
      </c>
      <c r="DF58" s="85" t="e">
        <f>((DC7*(DF7/1000))+(DC8*(DF8/1000))+(DC9*(DF9/1000))+(DC10*(DF10/1000))+(DC11*(DF11/1000))+(DC12*(DF12/1000))+(DC13*(DF13/1000))+(DC14*(DF14/1000))+(DC15*(DF15/1000))+(DC16*(DF16/1000))+(DC17*(DF17/1000))+(DC18*(DF18/1000))+(DC19*(DF19/1000))+(DC20*(DF723/1000))+(DC21*(DF21/1000))+(DC22*(DF22/1000))+(DC23*(DF23/1000))+(DC24*(DF24/1000))+(DC25*(DF25/1000))+(DC26*(DF26/1000))+(DC27*(DF27/1000))+(DC28*(DF28/1000))+(DC29*(DF29/1000))+(DC30*(DF30/1000))+(DC31*(DF31/1000))+(DC32*(DF32/1000))+(DC33*(DF33/1000))+(DC34*(DF34/1000))+(DC35*(DF35/1000))+(DC36*(DF36/1000))+(DC37*(DF37/1000))+(DC38*(DF38/1000))+(DC39*(DF39/1000))+(DC40*(DF40/1000))+(DC41*(DF41/1000))+(DC42*(DF42/1000))+(DC43*(DF43/1000))+(DC44*(DF45/1000))+(DC46*(DF46/1000))+(DC47*(DF47/1000))+(DC54*(DF54/1000))+(DC51*(DF51/1000))+(DC52*(DF52/1000))+(DC53*(DF53/1000))+(#REF!*(#REF!/1000))+(DC48*(DF48/1000/0.041)))</f>
        <v>#REF!</v>
      </c>
      <c r="DG58" s="85" t="e">
        <f>((DD7*(DG7/1000))+(DD8*(DG8/1000))+(DD9*(DG9/1000))+(DD10*(DG10/1000))+(DD11*(DG11/1000))+(DD12*(DG12/1000))+(DD13*(DG13/1000))+(DD14*(DG14/1000))+(DD15*(DG15/1000))+(DD16*(DG16/1000))+(DD17*(DG17/1000))+(DD18*(DG18/1000))+(DD19*(DG19/1000))+(DD20*(DG723/1000))+(DD21*(DG21/1000))+(DD22*(DG22/1000))+(DD23*(DG23/1000))+(DD24*(DG24/1000))+(DD25*(DG25/1000))+(DD26*(DG26/1000))+(DD27*(DG27/1000))+(DD28*(DG28/1000))+(DD29*(DG29/1000))+(DD30*(DG30/1000))+(DD31*(DG31/1000))+(DD32*(DG32/1000))+(DD33*(DG33/1000))+(DD34*(DG34/1000))+(DD35*(DG35/1000))+(DD36*(DG36/1000))+(DD37*(DG37/1000))+(DD38*(DG38/1000))+(DD39*(DG39/1000))+(DD40*(DG40/1000))+(DD41*(DG41/1000))+(DD42*(DG42/1000))+(DD43*(DG43/1000))+(DD44*(DG45/1000))+(DD46*(DG46/1000))+(DD47*(DG47/1000))+(DD54*(DG54/1000))+(DD51*(DG51/1000))+(DD52*(DG52/1000))+(DD53*(DG53/1000))+(#REF!*(#REF!/1000))+(DD48*(DG48/1000/0.041)))</f>
        <v>#REF!</v>
      </c>
      <c r="DH58" s="85" t="e">
        <f>((DE7*(DH7/1000))+(DE8*(DH8/1000))+(DE9*(DH9/1000))+(DE10*(DH10/1000))+(DE11*(DH11/1000))+(DE12*(DH12/1000))+(DE13*(DH13/1000))+(DE14*(DH14/1000))+(DE15*(DH15/1000))+(DE16*(DH16/1000))+(DE17*(DH17/1000))+(DE18*(DH18/1000))+(DE19*(DH19/1000))+(DE20*(DH723/1000))+(DE21*(DH21/1000))+(DE22*(DH22/1000))+(DE23*(DH23/1000))+(DE24*(DH24/1000))+(DE25*(DH25/1000))+(DE26*(DH26/1000))+(DE27*(DH27/1000))+(DE28*(DH28/1000))+(DE29*(DH29/1000))+(DE30*(DH30/1000))+(DE31*(DH31/1000))+(DE32*(DH32/1000))+(DE33*(DH33/1000))+(DE34*(DH34/1000))+(DE35*(DH35/1000))+(DE36*(DH36/1000))+(DE37*(DH37/1000))+(DE38*(DH38/1000))+(DE39*(DH39/1000))+(DE40*(DH40/1000))+(DE41*(DH41/1000))+(DE42*(DH42/1000))+(DE43*(DH43/1000))+(DE44*(DH45/1000))+(DE46*(DH46/1000))+(DE47*(DH47/1000))+(DE54*(DH54/1000))+(DE51*(DH51/1000))+(DE52*(DH52/1000))+(DE53*(DH53/1000))+(#REF!*(#REF!/1000))+(DE48*(DH48/1000/0.041)))</f>
        <v>#REF!</v>
      </c>
      <c r="DI58" s="85" t="e">
        <f>((DF7*(DI7/1000))+(DF8*(DI8/1000))+(DF9*(DI9/1000))+(DF10*(DI10/1000))+(DF11*(DI11/1000))+(DF12*(DI12/1000))+(DF13*(DI13/1000))+(DF14*(DI14/1000))+(DF15*(DI15/1000))+(DF16*(DI16/1000))+(DF17*(DI17/1000))+(DF18*(DI18/1000))+(DF19*(DI19/1000))+(DF20*(DI723/1000))+(DF21*(DI21/1000))+(DF22*(DI22/1000))+(DF23*(DI23/1000))+(DF24*(DI24/1000))+(DF25*(DI25/1000))+(DF26*(DI26/1000))+(DF27*(DI27/1000))+(DF28*(DI28/1000))+(DF29*(DI29/1000))+(DF30*(DI30/1000))+(DF31*(DI31/1000))+(DF32*(DI32/1000))+(DF33*(DI33/1000))+(DF34*(DI34/1000))+(DF35*(DI35/1000))+(DF36*(DI36/1000))+(DF37*(DI37/1000))+(DF38*(DI38/1000))+(DF39*(DI39/1000))+(DF40*(DI40/1000))+(DF41*(DI41/1000))+(DF42*(DI42/1000))+(DF43*(DI43/1000))+(DF44*(DI45/1000))+(DF46*(DI46/1000))+(DF47*(DI47/1000))+(DF54*(DI54/1000))+(DF51*(DI51/1000))+(DF52*(DI52/1000))+(DF53*(DI53/1000))+(#REF!*(#REF!/1000))+(DF48*(DI48/1000/0.041)))</f>
        <v>#REF!</v>
      </c>
      <c r="DJ58" s="85" t="e">
        <f>((DG7*(DJ7/1000))+(DG8*(DJ8/1000))+(DG9*(DJ9/1000))+(DG10*(DJ10/1000))+(DG11*(DJ11/1000))+(DG12*(DJ12/1000))+(DG13*(DJ13/1000))+(DG14*(DJ14/1000))+(DG15*(DJ15/1000))+(DG16*(DJ16/1000))+(DG17*(DJ17/1000))+(DG18*(DJ18/1000))+(DG19*(DJ19/1000))+(DG20*(DJ723/1000))+(DG21*(DJ21/1000))+(DG22*(DJ22/1000))+(DG23*(DJ23/1000))+(DG24*(DJ24/1000))+(DG25*(DJ25/1000))+(DG26*(DJ26/1000))+(DG27*(DJ27/1000))+(DG28*(DJ28/1000))+(DG29*(DJ29/1000))+(DG30*(DJ30/1000))+(DG31*(DJ31/1000))+(DG32*(DJ32/1000))+(DG33*(DJ33/1000))+(DG34*(DJ34/1000))+(DG35*(DJ35/1000))+(DG36*(DJ36/1000))+(DG37*(DJ37/1000))+(DG38*(DJ38/1000))+(DG39*(DJ39/1000))+(DG40*(DJ40/1000))+(DG41*(DJ41/1000))+(DG42*(DJ42/1000))+(DG43*(DJ43/1000))+(DG44*(DJ45/1000))+(DG46*(DJ46/1000))+(DG47*(DJ47/1000))+(DG54*(DJ54/1000))+(DG51*(DJ51/1000))+(DG52*(DJ52/1000))+(DG53*(DJ53/1000))+(#REF!*(#REF!/1000))+(DG48*(DJ48/1000/0.041)))</f>
        <v>#REF!</v>
      </c>
      <c r="DK58" s="85" t="e">
        <f>((DH7*(DK7/1000))+(DH8*(DK8/1000))+(DH9*(DK9/1000))+(DH10*(DK10/1000))+(DH11*(DK11/1000))+(DH12*(DK12/1000))+(DH13*(DK13/1000))+(DH14*(DK14/1000))+(DH15*(DK15/1000))+(DH16*(DK16/1000))+(DH17*(DK17/1000))+(DH18*(DK18/1000))+(DH19*(DK19/1000))+(DH20*(DK723/1000))+(DH21*(DK21/1000))+(DH22*(DK22/1000))+(DH23*(DK23/1000))+(DH24*(DK24/1000))+(DH25*(DK25/1000))+(DH26*(DK26/1000))+(DH27*(DK27/1000))+(DH28*(DK28/1000))+(DH29*(DK29/1000))+(DH30*(DK30/1000))+(DH31*(DK31/1000))+(DH32*(DK32/1000))+(DH33*(DK33/1000))+(DH34*(DK34/1000))+(DH35*(DK35/1000))+(DH36*(DK36/1000))+(DH37*(DK37/1000))+(DH38*(DK38/1000))+(DH39*(DK39/1000))+(DH40*(DK40/1000))+(DH41*(DK41/1000))+(DH42*(DK42/1000))+(DH43*(DK43/1000))+(DH44*(DK45/1000))+(DH46*(DK46/1000))+(DH47*(DK47/1000))+(DH54*(DK54/1000))+(DH51*(DK51/1000))+(DH52*(DK52/1000))+(DH53*(DK53/1000))+(#REF!*(#REF!/1000))+(DH48*(DK48/1000/0.041)))</f>
        <v>#REF!</v>
      </c>
      <c r="DL58" s="85" t="e">
        <f>((DI7*(DL7/1000))+(DI8*(DL8/1000))+(DI9*(DL9/1000))+(DI10*(DL10/1000))+(DI11*(DL11/1000))+(DI12*(DL12/1000))+(DI13*(DL13/1000))+(DI14*(DL14/1000))+(DI15*(DL15/1000))+(DI16*(DL16/1000))+(DI17*(DL17/1000))+(DI18*(DL18/1000))+(DI19*(DL19/1000))+(DI20*(DL723/1000))+(DI21*(DL21/1000))+(DI22*(DL22/1000))+(DI23*(DL23/1000))+(DI24*(DL24/1000))+(DI25*(DL25/1000))+(DI26*(DL26/1000))+(DI27*(DL27/1000))+(DI28*(DL28/1000))+(DI29*(DL29/1000))+(DI30*(DL30/1000))+(DI31*(DL31/1000))+(DI32*(DL32/1000))+(DI33*(DL33/1000))+(DI34*(DL34/1000))+(DI35*(DL35/1000))+(DI36*(DL36/1000))+(DI37*(DL37/1000))+(DI38*(DL38/1000))+(DI39*(DL39/1000))+(DI40*(DL40/1000))+(DI41*(DL41/1000))+(DI42*(DL42/1000))+(DI43*(DL43/1000))+(DI44*(DL45/1000))+(DI46*(DL46/1000))+(DI47*(DL47/1000))+(DI54*(DL54/1000))+(DI51*(DL51/1000))+(DI52*(DL52/1000))+(DI53*(DL53/1000))+(#REF!*(#REF!/1000))+(DI48*(DL48/1000/0.041)))</f>
        <v>#REF!</v>
      </c>
      <c r="DM58" s="85" t="e">
        <f>((DJ7*(DM7/1000))+(DJ8*(DM8/1000))+(DJ9*(DM9/1000))+(DJ10*(DM10/1000))+(DJ11*(DM11/1000))+(DJ12*(DM12/1000))+(DJ13*(DM13/1000))+(DJ14*(DM14/1000))+(DJ15*(DM15/1000))+(DJ16*(DM16/1000))+(DJ17*(DM17/1000))+(DJ18*(DM18/1000))+(DJ19*(DM19/1000))+(DJ20*(DM723/1000))+(DJ21*(DM21/1000))+(DJ22*(DM22/1000))+(DJ23*(DM23/1000))+(DJ24*(DM24/1000))+(DJ25*(DM25/1000))+(DJ26*(DM26/1000))+(DJ27*(DM27/1000))+(DJ28*(DM28/1000))+(DJ29*(DM29/1000))+(DJ30*(DM30/1000))+(DJ31*(DM31/1000))+(DJ32*(DM32/1000))+(DJ33*(DM33/1000))+(DJ34*(DM34/1000))+(DJ35*(DM35/1000))+(DJ36*(DM36/1000))+(DJ37*(DM37/1000))+(DJ38*(DM38/1000))+(DJ39*(DM39/1000))+(DJ40*(DM40/1000))+(DJ41*(DM41/1000))+(DJ42*(DM42/1000))+(DJ43*(DM43/1000))+(DJ44*(DM45/1000))+(DJ46*(DM46/1000))+(DJ47*(DM47/1000))+(DJ54*(DM54/1000))+(DJ51*(DM51/1000))+(DJ52*(DM52/1000))+(DJ53*(DM53/1000))+(#REF!*(#REF!/1000))+(DJ48*(DM48/1000/0.041)))</f>
        <v>#REF!</v>
      </c>
      <c r="DN58" s="85" t="e">
        <f>((DK7*(DN7/1000))+(DK8*(DN8/1000))+(DK9*(DN9/1000))+(DK10*(DN10/1000))+(DK11*(DN11/1000))+(DK12*(DN12/1000))+(DK13*(DN13/1000))+(DK14*(DN14/1000))+(DK15*(DN15/1000))+(DK16*(DN16/1000))+(DK17*(DN17/1000))+(DK18*(DN18/1000))+(DK19*(DN19/1000))+(DK20*(DN723/1000))+(DK21*(DN21/1000))+(DK22*(DN22/1000))+(DK23*(DN23/1000))+(DK24*(DN24/1000))+(DK25*(DN25/1000))+(DK26*(DN26/1000))+(DK27*(DN27/1000))+(DK28*(DN28/1000))+(DK29*(DN29/1000))+(DK30*(DN30/1000))+(DK31*(DN31/1000))+(DK32*(DN32/1000))+(DK33*(DN33/1000))+(DK34*(DN34/1000))+(DK35*(DN35/1000))+(DK36*(DN36/1000))+(DK37*(DN37/1000))+(DK38*(DN38/1000))+(DK39*(DN39/1000))+(DK40*(DN40/1000))+(DK41*(DN41/1000))+(DK42*(DN42/1000))+(DK43*(DN43/1000))+(DK44*(DN45/1000))+(DK46*(DN46/1000))+(DK47*(DN47/1000))+(DK54*(DN54/1000))+(DK51*(DN51/1000))+(DK52*(DN52/1000))+(DK53*(DN53/1000))+(#REF!*(#REF!/1000))+(DK48*(DN48/1000/0.041)))</f>
        <v>#REF!</v>
      </c>
      <c r="DO58" s="85" t="e">
        <f>((DL7*(DO7/1000))+(DL8*(DO8/1000))+(DL9*(DO9/1000))+(DL10*(DO10/1000))+(DL11*(DO11/1000))+(DL12*(DO12/1000))+(DL13*(DO13/1000))+(DL14*(DO14/1000))+(DL15*(DO15/1000))+(DL16*(DO16/1000))+(DL17*(DO17/1000))+(DL18*(DO18/1000))+(DL19*(DO19/1000))+(DL20*(DO723/1000))+(DL21*(DO21/1000))+(DL22*(DO22/1000))+(DL23*(DO23/1000))+(DL24*(DO24/1000))+(DL25*(DO25/1000))+(DL26*(DO26/1000))+(DL27*(DO27/1000))+(DL28*(DO28/1000))+(DL29*(DO29/1000))+(DL30*(DO30/1000))+(DL31*(DO31/1000))+(DL32*(DO32/1000))+(DL33*(DO33/1000))+(DL34*(DO34/1000))+(DL35*(DO35/1000))+(DL36*(DO36/1000))+(DL37*(DO37/1000))+(DL38*(DO38/1000))+(DL39*(DO39/1000))+(DL40*(DO40/1000))+(DL41*(DO41/1000))+(DL42*(DO42/1000))+(DL43*(DO43/1000))+(DL44*(DO45/1000))+(DL46*(DO46/1000))+(DL47*(DO47/1000))+(DL54*(DO54/1000))+(DL51*(DO51/1000))+(DL52*(DO52/1000))+(DL53*(DO53/1000))+(#REF!*(#REF!/1000))+(DL48*(DO48/1000/0.041)))</f>
        <v>#REF!</v>
      </c>
      <c r="DP58" s="85" t="e">
        <f>((DM7*(DP7/1000))+(DM8*(DP8/1000))+(DM9*(DP9/1000))+(DM10*(DP10/1000))+(DM11*(DP11/1000))+(DM12*(DP12/1000))+(DM13*(DP13/1000))+(DM14*(DP14/1000))+(DM15*(DP15/1000))+(DM16*(DP16/1000))+(DM17*(DP17/1000))+(DM18*(DP18/1000))+(DM19*(DP19/1000))+(DM20*(DP723/1000))+(DM21*(DP21/1000))+(DM22*(DP22/1000))+(DM23*(DP23/1000))+(DM24*(DP24/1000))+(DM25*(DP25/1000))+(DM26*(DP26/1000))+(DM27*(DP27/1000))+(DM28*(DP28/1000))+(DM29*(DP29/1000))+(DM30*(DP30/1000))+(DM31*(DP31/1000))+(DM32*(DP32/1000))+(DM33*(DP33/1000))+(DM34*(DP34/1000))+(DM35*(DP35/1000))+(DM36*(DP36/1000))+(DM37*(DP37/1000))+(DM38*(DP38/1000))+(DM39*(DP39/1000))+(DM40*(DP40/1000))+(DM41*(DP41/1000))+(DM42*(DP42/1000))+(DM43*(DP43/1000))+(DM44*(DP45/1000))+(DM46*(DP46/1000))+(DM47*(DP47/1000))+(DM54*(DP54/1000))+(DM51*(DP51/1000))+(DM52*(DP52/1000))+(DM53*(DP53/1000))+(#REF!*(#REF!/1000))+(DM48*(DP48/1000/0.041)))</f>
        <v>#REF!</v>
      </c>
      <c r="DQ58" s="85" t="e">
        <f>((DN7*(DQ7/1000))+(DN8*(DQ8/1000))+(DN9*(DQ9/1000))+(DN10*(DQ10/1000))+(DN11*(DQ11/1000))+(DN12*(DQ12/1000))+(DN13*(DQ13/1000))+(DN14*(DQ14/1000))+(DN15*(DQ15/1000))+(DN16*(DQ16/1000))+(DN17*(DQ17/1000))+(DN18*(DQ18/1000))+(DN19*(DQ19/1000))+(DN20*(DQ723/1000))+(DN21*(DQ21/1000))+(DN22*(DQ22/1000))+(DN23*(DQ23/1000))+(DN24*(DQ24/1000))+(DN25*(DQ25/1000))+(DN26*(DQ26/1000))+(DN27*(DQ27/1000))+(DN28*(DQ28/1000))+(DN29*(DQ29/1000))+(DN30*(DQ30/1000))+(DN31*(DQ31/1000))+(DN32*(DQ32/1000))+(DN33*(DQ33/1000))+(DN34*(DQ34/1000))+(DN35*(DQ35/1000))+(DN36*(DQ36/1000))+(DN37*(DQ37/1000))+(DN38*(DQ38/1000))+(DN39*(DQ39/1000))+(DN40*(DQ40/1000))+(DN41*(DQ41/1000))+(DN42*(DQ42/1000))+(DN43*(DQ43/1000))+(DN44*(DQ45/1000))+(DN46*(DQ46/1000))+(DN47*(DQ47/1000))+(DN54*(DQ54/1000))+(DN51*(DQ51/1000))+(DN52*(DQ52/1000))+(DN53*(DQ53/1000))+(#REF!*(#REF!/1000))+(DN48*(DQ48/1000/0.041)))</f>
        <v>#REF!</v>
      </c>
      <c r="DR58" s="85" t="e">
        <f>((DO7*(DR7/1000))+(DO8*(DR8/1000))+(DO9*(DR9/1000))+(DO10*(DR10/1000))+(DO11*(DR11/1000))+(DO12*(DR12/1000))+(DO13*(DR13/1000))+(DO14*(DR14/1000))+(DO15*(DR15/1000))+(DO16*(DR16/1000))+(DO17*(DR17/1000))+(DO18*(DR18/1000))+(DO19*(DR19/1000))+(DO20*(DR723/1000))+(DO21*(DR21/1000))+(DO22*(DR22/1000))+(DO23*(DR23/1000))+(DO24*(DR24/1000))+(DO25*(DR25/1000))+(DO26*(DR26/1000))+(DO27*(DR27/1000))+(DO28*(DR28/1000))+(DO29*(DR29/1000))+(DO30*(DR30/1000))+(DO31*(DR31/1000))+(DO32*(DR32/1000))+(DO33*(DR33/1000))+(DO34*(DR34/1000))+(DO35*(DR35/1000))+(DO36*(DR36/1000))+(DO37*(DR37/1000))+(DO38*(DR38/1000))+(DO39*(DR39/1000))+(DO40*(DR40/1000))+(DO41*(DR41/1000))+(DO42*(DR42/1000))+(DO43*(DR43/1000))+(DO44*(DR45/1000))+(DO46*(DR46/1000))+(DO47*(DR47/1000))+(DO54*(DR54/1000))+(DO51*(DR51/1000))+(DO52*(DR52/1000))+(DO53*(DR53/1000))+(#REF!*(#REF!/1000))+(DO48*(DR48/1000/0.041)))</f>
        <v>#REF!</v>
      </c>
      <c r="DS58" s="85" t="e">
        <f>((DP7*(DS7/1000))+(DP8*(DS8/1000))+(DP9*(DS9/1000))+(DP10*(DS10/1000))+(DP11*(DS11/1000))+(DP12*(DS12/1000))+(DP13*(DS13/1000))+(DP14*(DS14/1000))+(DP15*(DS15/1000))+(DP16*(DS16/1000))+(DP17*(DS17/1000))+(DP18*(DS18/1000))+(DP19*(DS19/1000))+(DP20*(DS723/1000))+(DP21*(DS21/1000))+(DP22*(DS22/1000))+(DP23*(DS23/1000))+(DP24*(DS24/1000))+(DP25*(DS25/1000))+(DP26*(DS26/1000))+(DP27*(DS27/1000))+(DP28*(DS28/1000))+(DP29*(DS29/1000))+(DP30*(DS30/1000))+(DP31*(DS31/1000))+(DP32*(DS32/1000))+(DP33*(DS33/1000))+(DP34*(DS34/1000))+(DP35*(DS35/1000))+(DP36*(DS36/1000))+(DP37*(DS37/1000))+(DP38*(DS38/1000))+(DP39*(DS39/1000))+(DP40*(DS40/1000))+(DP41*(DS41/1000))+(DP42*(DS42/1000))+(DP43*(DS43/1000))+(DP44*(DS45/1000))+(DP46*(DS46/1000))+(DP47*(DS47/1000))+(DP54*(DS54/1000))+(DP51*(DS51/1000))+(DP52*(DS52/1000))+(DP53*(DS53/1000))+(#REF!*(#REF!/1000))+(DP48*(DS48/1000/0.041)))</f>
        <v>#REF!</v>
      </c>
      <c r="DT58" s="85" t="e">
        <f>((DQ7*(DT7/1000))+(DQ8*(DT8/1000))+(DQ9*(DT9/1000))+(DQ10*(DT10/1000))+(DQ11*(DT11/1000))+(DQ12*(DT12/1000))+(DQ13*(DT13/1000))+(DQ14*(DT14/1000))+(DQ15*(DT15/1000))+(DQ16*(DT16/1000))+(DQ17*(DT17/1000))+(DQ18*(DT18/1000))+(DQ19*(DT19/1000))+(DQ20*(DT723/1000))+(DQ21*(DT21/1000))+(DQ22*(DT22/1000))+(DQ23*(DT23/1000))+(DQ24*(DT24/1000))+(DQ25*(DT25/1000))+(DQ26*(DT26/1000))+(DQ27*(DT27/1000))+(DQ28*(DT28/1000))+(DQ29*(DT29/1000))+(DQ30*(DT30/1000))+(DQ31*(DT31/1000))+(DQ32*(DT32/1000))+(DQ33*(DT33/1000))+(DQ34*(DT34/1000))+(DQ35*(DT35/1000))+(DQ36*(DT36/1000))+(DQ37*(DT37/1000))+(DQ38*(DT38/1000))+(DQ39*(DT39/1000))+(DQ40*(DT40/1000))+(DQ41*(DT41/1000))+(DQ42*(DT42/1000))+(DQ43*(DT43/1000))+(DQ44*(DT45/1000))+(DQ46*(DT46/1000))+(DQ47*(DT47/1000))+(DQ54*(DT54/1000))+(DQ51*(DT51/1000))+(DQ52*(DT52/1000))+(DQ53*(DT53/1000))+(#REF!*(#REF!/1000))+(DQ48*(DT48/1000/0.041)))</f>
        <v>#REF!</v>
      </c>
      <c r="DU58" s="85" t="e">
        <f>((DR7*(DU7/1000))+(DR8*(DU8/1000))+(DR9*(DU9/1000))+(DR10*(DU10/1000))+(DR11*(DU11/1000))+(DR12*(DU12/1000))+(DR13*(DU13/1000))+(DR14*(DU14/1000))+(DR15*(DU15/1000))+(DR16*(DU16/1000))+(DR17*(DU17/1000))+(DR18*(DU18/1000))+(DR19*(DU19/1000))+(DR20*(DU723/1000))+(DR21*(DU21/1000))+(DR22*(DU22/1000))+(DR23*(DU23/1000))+(DR24*(DU24/1000))+(DR25*(DU25/1000))+(DR26*(DU26/1000))+(DR27*(DU27/1000))+(DR28*(DU28/1000))+(DR29*(DU29/1000))+(DR30*(DU30/1000))+(DR31*(DU31/1000))+(DR32*(DU32/1000))+(DR33*(DU33/1000))+(DR34*(DU34/1000))+(DR35*(DU35/1000))+(DR36*(DU36/1000))+(DR37*(DU37/1000))+(DR38*(DU38/1000))+(DR39*(DU39/1000))+(DR40*(DU40/1000))+(DR41*(DU41/1000))+(DR42*(DU42/1000))+(DR43*(DU43/1000))+(DR44*(DU45/1000))+(DR46*(DU46/1000))+(DR47*(DU47/1000))+(DR54*(DU54/1000))+(DR51*(DU51/1000))+(DR52*(DU52/1000))+(DR53*(DU53/1000))+(#REF!*(#REF!/1000))+(DR48*(DU48/1000/0.041)))</f>
        <v>#REF!</v>
      </c>
      <c r="DV58" s="85" t="e">
        <f>((DS7*(DV7/1000))+(DS8*(DV8/1000))+(DS9*(DV9/1000))+(DS10*(DV10/1000))+(DS11*(DV11/1000))+(DS12*(DV12/1000))+(DS13*(DV13/1000))+(DS14*(DV14/1000))+(DS15*(DV15/1000))+(DS16*(DV16/1000))+(DS17*(DV17/1000))+(DS18*(DV18/1000))+(DS19*(DV19/1000))+(DS20*(DV723/1000))+(DS21*(DV21/1000))+(DS22*(DV22/1000))+(DS23*(DV23/1000))+(DS24*(DV24/1000))+(DS25*(DV25/1000))+(DS26*(DV26/1000))+(DS27*(DV27/1000))+(DS28*(DV28/1000))+(DS29*(DV29/1000))+(DS30*(DV30/1000))+(DS31*(DV31/1000))+(DS32*(DV32/1000))+(DS33*(DV33/1000))+(DS34*(DV34/1000))+(DS35*(DV35/1000))+(DS36*(DV36/1000))+(DS37*(DV37/1000))+(DS38*(DV38/1000))+(DS39*(DV39/1000))+(DS40*(DV40/1000))+(DS41*(DV41/1000))+(DS42*(DV42/1000))+(DS43*(DV43/1000))+(DS44*(DV45/1000))+(DS46*(DV46/1000))+(DS47*(DV47/1000))+(DS54*(DV54/1000))+(DS51*(DV51/1000))+(DS52*(DV52/1000))+(DS53*(DV53/1000))+(#REF!*(#REF!/1000))+(DS48*(DV48/1000/0.041)))</f>
        <v>#REF!</v>
      </c>
      <c r="DW58" s="85" t="e">
        <f>((DT7*(DW7/1000))+(DT8*(DW8/1000))+(DT9*(DW9/1000))+(DT10*(DW10/1000))+(DT11*(DW11/1000))+(DT12*(DW12/1000))+(DT13*(DW13/1000))+(DT14*(DW14/1000))+(DT15*(DW15/1000))+(DT16*(DW16/1000))+(DT17*(DW17/1000))+(DT18*(DW18/1000))+(DT19*(DW19/1000))+(DT20*(DW723/1000))+(DT21*(DW21/1000))+(DT22*(DW22/1000))+(DT23*(DW23/1000))+(DT24*(DW24/1000))+(DT25*(DW25/1000))+(DT26*(DW26/1000))+(DT27*(DW27/1000))+(DT28*(DW28/1000))+(DT29*(DW29/1000))+(DT30*(DW30/1000))+(DT31*(DW31/1000))+(DT32*(DW32/1000))+(DT33*(DW33/1000))+(DT34*(DW34/1000))+(DT35*(DW35/1000))+(DT36*(DW36/1000))+(DT37*(DW37/1000))+(DT38*(DW38/1000))+(DT39*(DW39/1000))+(DT40*(DW40/1000))+(DT41*(DW41/1000))+(DT42*(DW42/1000))+(DT43*(DW43/1000))+(DT44*(DW45/1000))+(DT46*(DW46/1000))+(DT47*(DW47/1000))+(DT54*(DW54/1000))+(DT51*(DW51/1000))+(DT52*(DW52/1000))+(DT53*(DW53/1000))+(#REF!*(#REF!/1000))+(DT48*(DW48/1000/0.041)))</f>
        <v>#REF!</v>
      </c>
      <c r="DX58" s="85" t="e">
        <f>((DU7*(DX7/1000))+(DU8*(DX8/1000))+(DU9*(DX9/1000))+(DU10*(DX10/1000))+(DU11*(DX11/1000))+(DU12*(DX12/1000))+(DU13*(DX13/1000))+(DU14*(DX14/1000))+(DU15*(DX15/1000))+(DU16*(DX16/1000))+(DU17*(DX17/1000))+(DU18*(DX18/1000))+(DU19*(DX19/1000))+(DU20*(DX723/1000))+(DU21*(DX21/1000))+(DU22*(DX22/1000))+(DU23*(DX23/1000))+(DU24*(DX24/1000))+(DU25*(DX25/1000))+(DU26*(DX26/1000))+(DU27*(DX27/1000))+(DU28*(DX28/1000))+(DU29*(DX29/1000))+(DU30*(DX30/1000))+(DU31*(DX31/1000))+(DU32*(DX32/1000))+(DU33*(DX33/1000))+(DU34*(DX34/1000))+(DU35*(DX35/1000))+(DU36*(DX36/1000))+(DU37*(DX37/1000))+(DU38*(DX38/1000))+(DU39*(DX39/1000))+(DU40*(DX40/1000))+(DU41*(DX41/1000))+(DU42*(DX42/1000))+(DU43*(DX43/1000))+(DU44*(DX45/1000))+(DU46*(DX46/1000))+(DU47*(DX47/1000))+(DU54*(DX54/1000))+(DU51*(DX51/1000))+(DU52*(DX52/1000))+(DU53*(DX53/1000))+(#REF!*(#REF!/1000))+(DU48*(DX48/1000/0.041)))</f>
        <v>#REF!</v>
      </c>
      <c r="DY58" s="107"/>
      <c r="DZ58" s="108"/>
      <c r="EA58" s="108"/>
      <c r="EB58" s="108"/>
      <c r="EC58" s="108">
        <f>SUM(DZ57+ED57)</f>
        <v>1165.6262330000002</v>
      </c>
      <c r="ED58" s="108"/>
      <c r="EE58" s="109"/>
      <c r="EF58" s="110">
        <f>EB57+EF57</f>
        <v>19815.645960999995</v>
      </c>
      <c r="EG58" s="43"/>
      <c r="EH58" s="111">
        <f>EH57/10</f>
        <v>134.03846329999999</v>
      </c>
      <c r="EZ58" s="43">
        <f>EY57+FA57</f>
        <v>2293626.1754640001</v>
      </c>
      <c r="FP58" s="142">
        <f>FQ57+FS57</f>
        <v>330811.46761500003</v>
      </c>
      <c r="FQ58" s="143"/>
      <c r="FR58" s="143"/>
      <c r="FS58" s="143"/>
      <c r="GH58" s="142">
        <f>GI57+GK57</f>
        <v>882163.91364000016</v>
      </c>
      <c r="GI58" s="143"/>
      <c r="GJ58" s="143"/>
      <c r="GK58" s="143"/>
      <c r="GZ58" s="142">
        <f>HA57+HC57</f>
        <v>771893.42443499994</v>
      </c>
      <c r="HA58" s="143"/>
      <c r="HB58" s="143"/>
      <c r="HC58" s="143"/>
      <c r="HR58" s="142">
        <f>HS57+HU57</f>
        <v>2381842.5668279999</v>
      </c>
      <c r="HS58" s="143"/>
      <c r="HT58" s="143"/>
      <c r="HU58" s="143"/>
      <c r="HV58" s="43">
        <f>SUM(HV7:HV53)</f>
        <v>31914.673919999997</v>
      </c>
      <c r="IL58" s="43">
        <f>SUM(IK57+IM57)</f>
        <v>595460.64170699997</v>
      </c>
      <c r="JD58" s="43">
        <f>SUM(JC57+JE57)</f>
        <v>2520567.3156929994</v>
      </c>
      <c r="JV58" s="43">
        <f>SUM(JU57+JW57)</f>
        <v>1235029.4790960001</v>
      </c>
      <c r="KN58" s="43">
        <f>KM57+KO57</f>
        <v>573406.54386600002</v>
      </c>
      <c r="LF58" s="43">
        <f>LE57+LG57</f>
        <v>639568.83738899988</v>
      </c>
      <c r="LX58" s="43">
        <f>LW57+LY57</f>
        <v>1632003.2402339999</v>
      </c>
      <c r="MP58" s="43">
        <f>MO57+MQ57</f>
        <v>3440439.2631960004</v>
      </c>
      <c r="NH58" s="43">
        <f>NG57+NI57</f>
        <v>2117193.392736</v>
      </c>
      <c r="NZ58" s="43">
        <f>NY57+OA57</f>
        <v>2470058.9581920002</v>
      </c>
      <c r="OR58" s="43">
        <f>OQ57+OS57</f>
        <v>705731.13091199985</v>
      </c>
      <c r="PK58" s="43">
        <f>PI57+PK57</f>
        <v>2403896.6646689996</v>
      </c>
      <c r="QB58" s="43">
        <f>QA57+QC57</f>
        <v>705731.13091199985</v>
      </c>
      <c r="QH58" s="43">
        <f>QG57+QI57</f>
        <v>1565840.9467110001</v>
      </c>
    </row>
    <row r="59" spans="1:456" x14ac:dyDescent="0.25">
      <c r="D59" s="6">
        <v>71.239999999999995</v>
      </c>
      <c r="E59" s="6">
        <v>3.05</v>
      </c>
      <c r="F59" s="6">
        <v>7.02</v>
      </c>
      <c r="G59" s="6">
        <v>3.5</v>
      </c>
      <c r="I59" s="6">
        <v>18</v>
      </c>
      <c r="J59" s="6">
        <v>12.42</v>
      </c>
      <c r="K59" s="10">
        <v>10.81</v>
      </c>
      <c r="L59" s="10">
        <v>3.35</v>
      </c>
      <c r="M59" s="10">
        <v>1.57</v>
      </c>
      <c r="N59" s="10">
        <v>2.4</v>
      </c>
      <c r="O59" s="10">
        <v>9.8699999999999992</v>
      </c>
      <c r="P59" s="10">
        <v>1.05</v>
      </c>
      <c r="Q59" s="10">
        <v>10</v>
      </c>
      <c r="R59" s="10">
        <v>3.5</v>
      </c>
      <c r="S59" s="10">
        <v>35</v>
      </c>
      <c r="T59" s="10">
        <v>1.57</v>
      </c>
      <c r="U59" s="10">
        <v>8.67</v>
      </c>
      <c r="V59" s="10">
        <v>13.77</v>
      </c>
      <c r="W59" s="10">
        <v>16.489999999999998</v>
      </c>
      <c r="X59" s="10">
        <v>28.83</v>
      </c>
      <c r="Y59" s="10">
        <v>10.8</v>
      </c>
      <c r="Z59" s="10">
        <v>1.57</v>
      </c>
      <c r="AA59" s="10">
        <v>2.4</v>
      </c>
      <c r="AB59" s="10">
        <v>14.48</v>
      </c>
      <c r="AC59" s="10">
        <v>1.05</v>
      </c>
      <c r="AD59" s="10">
        <v>10</v>
      </c>
      <c r="AE59" s="10">
        <v>3.5</v>
      </c>
      <c r="AF59" s="10">
        <v>2.86</v>
      </c>
      <c r="AG59" s="10">
        <v>1.57</v>
      </c>
      <c r="AH59" s="10">
        <v>6.5</v>
      </c>
      <c r="AI59" s="10">
        <v>6.04</v>
      </c>
      <c r="AJ59" s="10">
        <v>11.54</v>
      </c>
      <c r="AK59" s="10">
        <v>3.35</v>
      </c>
      <c r="AL59" s="10">
        <v>1.57</v>
      </c>
      <c r="AM59" s="10">
        <v>2.4</v>
      </c>
      <c r="AN59" s="10">
        <v>10</v>
      </c>
      <c r="AO59" s="10">
        <v>28.19</v>
      </c>
      <c r="AP59" s="10">
        <v>10.08</v>
      </c>
      <c r="AQ59" s="10">
        <v>1.05</v>
      </c>
      <c r="AR59" s="10">
        <v>2.4</v>
      </c>
      <c r="AS59" s="10">
        <v>3.5</v>
      </c>
      <c r="AT59" s="10"/>
      <c r="AU59" s="10">
        <v>18</v>
      </c>
      <c r="AV59" s="10">
        <v>5.94</v>
      </c>
      <c r="AW59" s="10">
        <v>47.56</v>
      </c>
      <c r="AX59" s="10">
        <v>3.05</v>
      </c>
      <c r="AY59" s="10">
        <v>1.57</v>
      </c>
      <c r="AZ59" s="10">
        <v>2.4</v>
      </c>
      <c r="BA59" s="10">
        <v>18.940000000000001</v>
      </c>
      <c r="BB59" s="10">
        <v>1.05</v>
      </c>
      <c r="BC59" s="10">
        <v>10</v>
      </c>
      <c r="BD59" s="10">
        <v>2.86</v>
      </c>
      <c r="BE59" s="10">
        <v>3.5</v>
      </c>
      <c r="BF59" s="10">
        <v>12.53</v>
      </c>
      <c r="BG59" s="10">
        <v>9.92</v>
      </c>
      <c r="BH59" s="10">
        <v>57.76</v>
      </c>
      <c r="BI59" s="10">
        <v>71.08</v>
      </c>
      <c r="BJ59" s="10">
        <v>12.6</v>
      </c>
      <c r="BK59" s="10">
        <v>1.57</v>
      </c>
      <c r="BL59" s="10">
        <v>2.4</v>
      </c>
      <c r="BM59" s="10">
        <v>56.79</v>
      </c>
      <c r="BN59" s="10">
        <v>3.05</v>
      </c>
      <c r="BO59" s="10"/>
      <c r="BP59" s="10">
        <v>1.57</v>
      </c>
      <c r="BQ59" s="10"/>
      <c r="BR59" s="10">
        <v>3.5</v>
      </c>
      <c r="BS59" s="10">
        <v>8.67</v>
      </c>
      <c r="BT59" s="10">
        <v>6.04</v>
      </c>
      <c r="BU59" s="10">
        <v>16.829999999999998</v>
      </c>
      <c r="BV59" s="10">
        <v>59.82</v>
      </c>
      <c r="BW59" s="10">
        <v>3.35</v>
      </c>
      <c r="BX59" s="10">
        <v>1.57</v>
      </c>
      <c r="BY59" s="10">
        <v>2.4</v>
      </c>
      <c r="BZ59" s="10">
        <v>35</v>
      </c>
      <c r="CA59" s="10">
        <v>8.81</v>
      </c>
      <c r="CB59" s="10"/>
      <c r="CC59" s="10">
        <v>12.6</v>
      </c>
      <c r="CD59" s="10">
        <v>1.57</v>
      </c>
      <c r="CE59" s="10">
        <v>3.5</v>
      </c>
      <c r="CF59" s="10">
        <v>6.86</v>
      </c>
      <c r="CG59" s="10">
        <v>11.69</v>
      </c>
      <c r="CH59" s="10">
        <v>35.630000000000003</v>
      </c>
      <c r="CI59" s="10">
        <v>15.19</v>
      </c>
      <c r="CJ59" s="10">
        <v>3.05</v>
      </c>
      <c r="CK59" s="10">
        <v>1.57</v>
      </c>
      <c r="CL59" s="10">
        <v>2.4</v>
      </c>
      <c r="CM59" s="10">
        <v>83.18</v>
      </c>
      <c r="CN59" s="10">
        <v>4.4000000000000004</v>
      </c>
      <c r="CO59" s="10">
        <v>1.05</v>
      </c>
      <c r="CP59" s="10">
        <v>2.2999999999999998</v>
      </c>
      <c r="CQ59" s="10">
        <v>3.5</v>
      </c>
      <c r="CR59" s="10"/>
      <c r="CS59" s="10">
        <v>7.41</v>
      </c>
      <c r="CT59" s="10">
        <v>13.77</v>
      </c>
      <c r="CU59" s="10">
        <v>40.78</v>
      </c>
      <c r="CV59" s="10">
        <v>15.65</v>
      </c>
      <c r="CW59" s="10">
        <v>3.35</v>
      </c>
      <c r="CX59" s="10">
        <v>1.57</v>
      </c>
      <c r="CY59" s="10">
        <v>2.4</v>
      </c>
      <c r="CZ59" s="10">
        <v>18.440000000000001</v>
      </c>
      <c r="DA59" s="10">
        <v>3.05</v>
      </c>
      <c r="DB59" s="10">
        <v>35</v>
      </c>
      <c r="DC59" s="10">
        <v>10</v>
      </c>
      <c r="DD59" s="10">
        <v>7.02</v>
      </c>
      <c r="DE59" s="10">
        <v>3.5</v>
      </c>
      <c r="DF59" s="10">
        <v>6.86</v>
      </c>
      <c r="DG59" s="10">
        <v>9.41</v>
      </c>
      <c r="DH59" s="10">
        <v>47.56</v>
      </c>
      <c r="DI59" s="10">
        <v>3.05</v>
      </c>
      <c r="DJ59" s="10">
        <v>1.57</v>
      </c>
      <c r="DK59" s="10">
        <v>2.4</v>
      </c>
      <c r="DL59" s="10">
        <v>18.940000000000001</v>
      </c>
      <c r="DM59" s="10">
        <v>1.05</v>
      </c>
      <c r="DN59" s="10">
        <v>10</v>
      </c>
      <c r="DO59" s="10">
        <v>2.86</v>
      </c>
      <c r="DP59" s="10"/>
      <c r="DQ59" s="10">
        <v>3.5</v>
      </c>
      <c r="DR59" s="10">
        <v>6.5</v>
      </c>
      <c r="DS59" s="10">
        <v>35.04</v>
      </c>
      <c r="DT59" s="10">
        <v>8.32</v>
      </c>
      <c r="DU59" s="21">
        <v>3.35</v>
      </c>
      <c r="DV59" s="21"/>
      <c r="DW59" s="21">
        <v>1.57</v>
      </c>
      <c r="DX59" s="21">
        <v>2.4</v>
      </c>
      <c r="DY59" s="21"/>
      <c r="DZ59" s="21"/>
      <c r="EA59" s="21"/>
      <c r="EB59" s="21"/>
      <c r="EC59" s="21"/>
      <c r="ED59" s="21"/>
      <c r="EE59" s="21"/>
      <c r="EF59" s="21"/>
      <c r="EG59" s="21"/>
      <c r="EH59" s="21"/>
    </row>
    <row r="60" spans="1:456" x14ac:dyDescent="0.25"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H60" s="6">
        <v>139.80000000000001</v>
      </c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</row>
    <row r="61" spans="1:456" ht="45" x14ac:dyDescent="0.25">
      <c r="A61" s="5" t="s">
        <v>130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1" t="s">
        <v>253</v>
      </c>
    </row>
    <row r="62" spans="1:456" x14ac:dyDescent="0.25">
      <c r="A62" s="5"/>
      <c r="D62" s="30"/>
      <c r="E62" s="30"/>
      <c r="F62" s="30"/>
      <c r="G62" s="30"/>
      <c r="H62" s="30"/>
      <c r="I62" s="3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</row>
    <row r="63" spans="1:456" ht="45" x14ac:dyDescent="0.25">
      <c r="A63" s="5" t="s">
        <v>131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</row>
    <row r="64" spans="1:456" x14ac:dyDescent="0.25">
      <c r="A64" s="5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</row>
    <row r="65" spans="1:136" x14ac:dyDescent="0.25">
      <c r="A65" s="5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</row>
    <row r="66" spans="1:136" x14ac:dyDescent="0.25">
      <c r="A66" s="158"/>
      <c r="B66" s="158"/>
      <c r="C66" s="34"/>
      <c r="D66" s="35"/>
      <c r="E66" s="159" t="s">
        <v>168</v>
      </c>
      <c r="F66" s="159"/>
      <c r="G66" s="159"/>
      <c r="H66" s="3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</row>
    <row r="67" spans="1:136" x14ac:dyDescent="0.25">
      <c r="A67" s="13"/>
      <c r="B67" s="13"/>
      <c r="C67" s="36"/>
      <c r="D67" s="37"/>
      <c r="E67" s="160" t="s">
        <v>229</v>
      </c>
      <c r="F67" s="160"/>
      <c r="G67" s="160"/>
      <c r="H67" s="4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</row>
    <row r="68" spans="1:136" x14ac:dyDescent="0.25">
      <c r="A68" s="13"/>
      <c r="B68" s="13"/>
      <c r="C68" s="36"/>
      <c r="D68" s="37"/>
      <c r="E68" s="160"/>
      <c r="F68" s="160"/>
      <c r="G68" s="160"/>
      <c r="H68" s="4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</row>
    <row r="69" spans="1:136" x14ac:dyDescent="0.25">
      <c r="A69" s="13"/>
      <c r="B69" s="13"/>
      <c r="C69" s="36"/>
      <c r="D69" s="37"/>
      <c r="E69" s="160"/>
      <c r="F69" s="160"/>
      <c r="G69" s="160"/>
      <c r="H69" s="4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</row>
    <row r="70" spans="1:136" x14ac:dyDescent="0.25">
      <c r="A70" s="13"/>
      <c r="B70" s="13"/>
      <c r="C70" s="36"/>
      <c r="D70" s="37"/>
      <c r="E70" s="160"/>
      <c r="F70" s="160"/>
      <c r="G70" s="160"/>
      <c r="H70" s="4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</row>
    <row r="71" spans="1:136" x14ac:dyDescent="0.25">
      <c r="A71" s="161"/>
      <c r="B71" s="161"/>
      <c r="C71" s="36"/>
      <c r="D71" s="37"/>
      <c r="E71" s="162"/>
      <c r="F71" s="162"/>
      <c r="G71" s="162"/>
      <c r="H71" s="4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</row>
    <row r="72" spans="1:136" ht="15" customHeight="1" x14ac:dyDescent="0.25">
      <c r="A72" s="38"/>
      <c r="B72" s="38"/>
      <c r="C72" s="38"/>
      <c r="D72" s="38"/>
      <c r="E72" s="38"/>
      <c r="F72" s="38"/>
      <c r="G72" s="38"/>
      <c r="H72" s="41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</row>
    <row r="73" spans="1:136" ht="15" customHeight="1" x14ac:dyDescent="0.25">
      <c r="A73" s="38"/>
      <c r="B73" s="38"/>
      <c r="C73" s="38"/>
      <c r="D73" s="38"/>
      <c r="E73" s="38"/>
      <c r="F73" s="38"/>
      <c r="G73" s="38"/>
      <c r="H73" s="41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</row>
    <row r="74" spans="1:136" ht="15" customHeight="1" x14ac:dyDescent="0.25">
      <c r="A74" s="38"/>
      <c r="B74" s="38"/>
      <c r="C74" s="38"/>
      <c r="D74" s="38"/>
      <c r="E74" s="38"/>
      <c r="F74" s="38"/>
      <c r="G74" s="38"/>
      <c r="H74" s="41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</row>
    <row r="75" spans="1:136" ht="15" customHeight="1" x14ac:dyDescent="0.25">
      <c r="A75" s="86"/>
      <c r="B75" s="86"/>
      <c r="C75" s="86"/>
      <c r="D75" s="86"/>
      <c r="E75" s="86"/>
      <c r="F75" s="86"/>
      <c r="G75" s="86"/>
      <c r="H75" s="87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</row>
    <row r="76" spans="1:136" ht="15" customHeight="1" x14ac:dyDescent="0.25">
      <c r="A76" s="144" t="s">
        <v>230</v>
      </c>
      <c r="B76" s="145"/>
      <c r="C76" s="145"/>
      <c r="D76" s="145"/>
      <c r="E76" s="145"/>
      <c r="F76" s="145"/>
      <c r="G76" s="145"/>
      <c r="H76" s="146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</row>
    <row r="77" spans="1:136" ht="15" customHeight="1" x14ac:dyDescent="0.25">
      <c r="A77" s="147"/>
      <c r="B77" s="148"/>
      <c r="C77" s="148"/>
      <c r="D77" s="148"/>
      <c r="E77" s="148"/>
      <c r="F77" s="148"/>
      <c r="G77" s="148"/>
      <c r="H77" s="149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</row>
    <row r="78" spans="1:136" x14ac:dyDescent="0.25">
      <c r="A78" s="156" t="s">
        <v>159</v>
      </c>
      <c r="B78" s="156" t="s">
        <v>160</v>
      </c>
      <c r="C78" s="163" t="s">
        <v>161</v>
      </c>
      <c r="D78" s="163"/>
      <c r="E78" s="163"/>
      <c r="F78" s="156" t="s">
        <v>162</v>
      </c>
      <c r="G78" s="157" t="s">
        <v>163</v>
      </c>
      <c r="H78" s="156" t="s">
        <v>164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</row>
    <row r="79" spans="1:136" x14ac:dyDescent="0.25">
      <c r="A79" s="156"/>
      <c r="B79" s="156"/>
      <c r="C79" s="31" t="s">
        <v>165</v>
      </c>
      <c r="D79" s="31" t="s">
        <v>166</v>
      </c>
      <c r="E79" s="31" t="s">
        <v>167</v>
      </c>
      <c r="F79" s="156"/>
      <c r="G79" s="157"/>
      <c r="H79" s="156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</row>
    <row r="80" spans="1:136" x14ac:dyDescent="0.25">
      <c r="A80" s="150" t="str">
        <f>D2</f>
        <v xml:space="preserve">Понедельник, Завтрак 1 неделя </v>
      </c>
      <c r="B80" s="150"/>
      <c r="C80" s="150"/>
      <c r="D80" s="150"/>
      <c r="E80" s="150"/>
      <c r="F80" s="150"/>
      <c r="G80" s="150"/>
      <c r="H80" s="151"/>
      <c r="I80" s="43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</row>
    <row r="81" spans="1:136" ht="25.5" customHeight="1" x14ac:dyDescent="0.25">
      <c r="A81" s="42" t="str">
        <f>D4</f>
        <v>Омлет натуральный</v>
      </c>
      <c r="B81" s="44">
        <f>D5</f>
        <v>200</v>
      </c>
      <c r="C81" s="45">
        <v>16.8</v>
      </c>
      <c r="D81" s="45">
        <v>25.8</v>
      </c>
      <c r="E81" s="45">
        <v>4.2</v>
      </c>
      <c r="F81" s="45">
        <v>316.10000000000002</v>
      </c>
      <c r="G81" s="46" t="s">
        <v>173</v>
      </c>
      <c r="H81" s="47">
        <f>D58</f>
        <v>71.239999999999995</v>
      </c>
      <c r="I81" s="43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9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</row>
    <row r="82" spans="1:136" x14ac:dyDescent="0.25">
      <c r="A82" s="42" t="str">
        <f>E4</f>
        <v>Чай с лимоном и сахаром</v>
      </c>
      <c r="B82" s="44">
        <f>E5</f>
        <v>200</v>
      </c>
      <c r="C82" s="45">
        <v>0.3</v>
      </c>
      <c r="D82" s="45">
        <v>0</v>
      </c>
      <c r="E82" s="45">
        <v>6.7</v>
      </c>
      <c r="F82" s="45">
        <v>27.6</v>
      </c>
      <c r="G82" s="48" t="s">
        <v>174</v>
      </c>
      <c r="H82" s="47" t="e">
        <f>E58</f>
        <v>#REF!</v>
      </c>
      <c r="I82" s="43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</row>
    <row r="83" spans="1:136" x14ac:dyDescent="0.25">
      <c r="A83" s="49" t="str">
        <f>F4</f>
        <v>Булочка сдобная Веснушка</v>
      </c>
      <c r="B83" s="44">
        <f>F5</f>
        <v>50</v>
      </c>
      <c r="C83" s="45">
        <v>3.5</v>
      </c>
      <c r="D83" s="45">
        <v>2.5</v>
      </c>
      <c r="E83" s="45">
        <v>29</v>
      </c>
      <c r="F83" s="45">
        <v>150</v>
      </c>
      <c r="G83" s="48"/>
      <c r="H83" s="47" t="e">
        <f>F58</f>
        <v>#REF!</v>
      </c>
      <c r="I83" s="50"/>
    </row>
    <row r="84" spans="1:136" x14ac:dyDescent="0.25">
      <c r="A84" s="42" t="str">
        <f>G4</f>
        <v>Мёд</v>
      </c>
      <c r="B84" s="44">
        <f>G5</f>
        <v>10</v>
      </c>
      <c r="C84" s="45">
        <v>0.1</v>
      </c>
      <c r="D84" s="45">
        <v>0</v>
      </c>
      <c r="E84" s="45">
        <v>8</v>
      </c>
      <c r="F84" s="45">
        <v>30.8</v>
      </c>
      <c r="G84" s="48"/>
      <c r="H84" s="47">
        <f>G58</f>
        <v>3.5</v>
      </c>
      <c r="I84" s="50"/>
    </row>
    <row r="85" spans="1:136" x14ac:dyDescent="0.25">
      <c r="A85" s="42"/>
      <c r="B85" s="44"/>
      <c r="C85" s="45"/>
      <c r="D85" s="45"/>
      <c r="E85" s="51"/>
      <c r="F85" s="51"/>
      <c r="G85" s="48"/>
      <c r="H85" s="47"/>
      <c r="I85" s="50"/>
    </row>
    <row r="86" spans="1:136" x14ac:dyDescent="0.25">
      <c r="A86" s="52" t="s">
        <v>169</v>
      </c>
      <c r="B86" s="53">
        <f>SUM(B81:B85)</f>
        <v>460</v>
      </c>
      <c r="C86" s="53">
        <f t="shared" ref="C86:H86" si="419">SUM(C81:C85)</f>
        <v>20.700000000000003</v>
      </c>
      <c r="D86" s="64">
        <v>28.3</v>
      </c>
      <c r="E86" s="53">
        <v>9.8000000000000007</v>
      </c>
      <c r="F86" s="53">
        <f t="shared" si="419"/>
        <v>524.5</v>
      </c>
      <c r="G86" s="53"/>
      <c r="H86" s="54" t="e">
        <f t="shared" si="419"/>
        <v>#REF!</v>
      </c>
      <c r="I86" s="50"/>
    </row>
    <row r="87" spans="1:136" x14ac:dyDescent="0.25">
      <c r="A87" s="150" t="str">
        <f>I2</f>
        <v xml:space="preserve">Понедельник, Обед 1 неделя </v>
      </c>
      <c r="B87" s="150"/>
      <c r="C87" s="150"/>
      <c r="D87" s="150"/>
      <c r="E87" s="150"/>
      <c r="F87" s="150"/>
      <c r="G87" s="150"/>
      <c r="H87" s="151"/>
      <c r="I87" s="50"/>
    </row>
    <row r="88" spans="1:136" x14ac:dyDescent="0.25">
      <c r="A88" s="42" t="str">
        <f>I4</f>
        <v>Икра кабачковая</v>
      </c>
      <c r="B88" s="42">
        <f>I5</f>
        <v>100</v>
      </c>
      <c r="C88" s="47">
        <v>1.6</v>
      </c>
      <c r="D88" s="47">
        <v>6.3</v>
      </c>
      <c r="E88" s="55">
        <v>7.4</v>
      </c>
      <c r="F88" s="55">
        <v>90.8</v>
      </c>
      <c r="G88" s="48"/>
      <c r="H88" s="42" t="e">
        <f>I58</f>
        <v>#REF!</v>
      </c>
      <c r="I88" s="50"/>
    </row>
    <row r="89" spans="1:136" x14ac:dyDescent="0.25">
      <c r="A89" s="42" t="str">
        <f>J4</f>
        <v>Рассольник домашний</v>
      </c>
      <c r="B89" s="42">
        <f>J5</f>
        <v>250</v>
      </c>
      <c r="C89" s="47">
        <v>2.4500000000000002</v>
      </c>
      <c r="D89" s="47">
        <v>6.13</v>
      </c>
      <c r="E89" s="55">
        <v>16.57</v>
      </c>
      <c r="F89" s="55">
        <v>131.28</v>
      </c>
      <c r="G89" s="56" t="s">
        <v>176</v>
      </c>
      <c r="H89" s="47" t="e">
        <f>J58</f>
        <v>#REF!</v>
      </c>
      <c r="I89" s="50"/>
    </row>
    <row r="90" spans="1:136" x14ac:dyDescent="0.25">
      <c r="A90" s="49" t="str">
        <f>K4</f>
        <v>Капуста тушеная с мясом</v>
      </c>
      <c r="B90" s="44">
        <f>K5</f>
        <v>180</v>
      </c>
      <c r="C90" s="47">
        <v>20.95</v>
      </c>
      <c r="D90" s="47">
        <v>17.559999999999999</v>
      </c>
      <c r="E90" s="55">
        <v>13.41</v>
      </c>
      <c r="F90" s="55">
        <v>303.7</v>
      </c>
      <c r="G90" s="56" t="s">
        <v>177</v>
      </c>
      <c r="H90" s="47" t="e">
        <f>K58</f>
        <v>#REF!</v>
      </c>
      <c r="I90" s="50"/>
    </row>
    <row r="91" spans="1:136" x14ac:dyDescent="0.25">
      <c r="A91" s="42" t="str">
        <f>L4</f>
        <v>Компот из смеси сухофруктов</v>
      </c>
      <c r="B91" s="42">
        <f>L5</f>
        <v>200</v>
      </c>
      <c r="C91" s="47">
        <v>0.6</v>
      </c>
      <c r="D91" s="47">
        <v>0</v>
      </c>
      <c r="E91" s="55">
        <v>22.7</v>
      </c>
      <c r="F91" s="55">
        <v>93.2</v>
      </c>
      <c r="G91" s="56" t="s">
        <v>178</v>
      </c>
      <c r="H91" s="47" t="e">
        <f>L58</f>
        <v>#REF!</v>
      </c>
      <c r="I91" s="50"/>
    </row>
    <row r="92" spans="1:136" x14ac:dyDescent="0.25">
      <c r="A92" s="42" t="str">
        <f>M4</f>
        <v>Хлеб ржано-пшеничный</v>
      </c>
      <c r="B92" s="42">
        <f>M5</f>
        <v>40</v>
      </c>
      <c r="C92" s="47">
        <v>2.9</v>
      </c>
      <c r="D92" s="47">
        <v>0.5</v>
      </c>
      <c r="E92" s="55">
        <v>14.6</v>
      </c>
      <c r="F92" s="55">
        <v>74.8</v>
      </c>
      <c r="G92" s="56"/>
      <c r="H92" s="47" t="e">
        <f>M58</f>
        <v>#REF!</v>
      </c>
      <c r="I92" s="50"/>
    </row>
    <row r="93" spans="1:136" x14ac:dyDescent="0.25">
      <c r="A93" s="42" t="str">
        <f>N4</f>
        <v>Хлеб пшеничный</v>
      </c>
      <c r="B93" s="57">
        <f>N5</f>
        <v>40</v>
      </c>
      <c r="C93" s="47">
        <v>3.2</v>
      </c>
      <c r="D93" s="47">
        <v>0.5</v>
      </c>
      <c r="E93" s="55">
        <v>19.899999999999999</v>
      </c>
      <c r="F93" s="55">
        <v>92.4</v>
      </c>
      <c r="G93" s="48"/>
      <c r="H93" s="47" t="e">
        <f>N58</f>
        <v>#REF!</v>
      </c>
      <c r="I93" s="50"/>
    </row>
    <row r="94" spans="1:136" x14ac:dyDescent="0.25">
      <c r="A94" s="42" t="s">
        <v>169</v>
      </c>
      <c r="B94" s="52">
        <f>SUM(B88:B93)</f>
        <v>810</v>
      </c>
      <c r="C94" s="52">
        <f t="shared" ref="C94:H94" si="420">SUM(C88:C93)</f>
        <v>31.7</v>
      </c>
      <c r="D94" s="52">
        <f t="shared" si="420"/>
        <v>30.99</v>
      </c>
      <c r="E94" s="52">
        <f t="shared" si="420"/>
        <v>94.579999999999984</v>
      </c>
      <c r="F94" s="52">
        <f t="shared" si="420"/>
        <v>786.18</v>
      </c>
      <c r="G94" s="52"/>
      <c r="H94" s="54" t="e">
        <f t="shared" si="420"/>
        <v>#REF!</v>
      </c>
      <c r="I94" s="50"/>
    </row>
    <row r="95" spans="1:136" x14ac:dyDescent="0.25">
      <c r="A95" s="58" t="s">
        <v>170</v>
      </c>
      <c r="B95" s="59">
        <f>B86+B94</f>
        <v>1270</v>
      </c>
      <c r="C95" s="59">
        <f t="shared" ref="C95:H95" si="421">C86+C94</f>
        <v>52.400000000000006</v>
      </c>
      <c r="D95" s="59">
        <f t="shared" si="421"/>
        <v>59.29</v>
      </c>
      <c r="E95" s="59">
        <f t="shared" si="421"/>
        <v>104.37999999999998</v>
      </c>
      <c r="F95" s="59">
        <f t="shared" si="421"/>
        <v>1310.6799999999998</v>
      </c>
      <c r="G95" s="59"/>
      <c r="H95" s="60" t="e">
        <f t="shared" si="421"/>
        <v>#REF!</v>
      </c>
      <c r="I95" s="50"/>
    </row>
    <row r="96" spans="1:136" x14ac:dyDescent="0.25">
      <c r="A96" s="150" t="str">
        <f>O2</f>
        <v xml:space="preserve">Вторник, Завтрак 1 неделя </v>
      </c>
      <c r="B96" s="150"/>
      <c r="C96" s="150"/>
      <c r="D96" s="150"/>
      <c r="E96" s="150"/>
      <c r="F96" s="150"/>
      <c r="G96" s="150"/>
      <c r="H96" s="151"/>
      <c r="I96" s="50"/>
    </row>
    <row r="97" spans="1:19" x14ac:dyDescent="0.25">
      <c r="A97" s="42" t="str">
        <f>O4</f>
        <v>крупа гречневая  отварные с сахаром</v>
      </c>
      <c r="B97" s="44">
        <f>O5</f>
        <v>200</v>
      </c>
      <c r="C97" s="47">
        <v>6.7</v>
      </c>
      <c r="D97" s="47">
        <v>7.1</v>
      </c>
      <c r="E97" s="47">
        <v>57.39</v>
      </c>
      <c r="F97" s="47">
        <v>337.2</v>
      </c>
      <c r="G97" s="56" t="s">
        <v>180</v>
      </c>
      <c r="H97" s="47" t="e">
        <f>O58</f>
        <v>#REF!</v>
      </c>
      <c r="I97" s="50"/>
    </row>
    <row r="98" spans="1:19" x14ac:dyDescent="0.25">
      <c r="A98" s="42" t="str">
        <f>P4</f>
        <v>Чай с сахаром</v>
      </c>
      <c r="B98" s="44">
        <f>P5</f>
        <v>200</v>
      </c>
      <c r="C98" s="47">
        <v>0.2</v>
      </c>
      <c r="D98" s="47">
        <v>0</v>
      </c>
      <c r="E98" s="47">
        <v>6.5</v>
      </c>
      <c r="F98" s="47">
        <v>26.8</v>
      </c>
      <c r="G98" s="47" t="s">
        <v>179</v>
      </c>
      <c r="H98" s="47" t="e">
        <f>P58</f>
        <v>#REF!</v>
      </c>
      <c r="I98" s="50"/>
    </row>
    <row r="99" spans="1:19" x14ac:dyDescent="0.25">
      <c r="A99" s="42" t="s">
        <v>38</v>
      </c>
      <c r="B99" s="44">
        <v>100</v>
      </c>
      <c r="C99" s="47">
        <v>0.4</v>
      </c>
      <c r="D99" s="98" t="s">
        <v>245</v>
      </c>
      <c r="E99" s="47">
        <v>9.8000000000000007</v>
      </c>
      <c r="F99" s="47">
        <v>47</v>
      </c>
      <c r="G99" s="61"/>
      <c r="H99" s="47">
        <v>10</v>
      </c>
      <c r="I99" s="50"/>
    </row>
    <row r="100" spans="1:19" x14ac:dyDescent="0.25">
      <c r="A100" s="42" t="str">
        <f>R4</f>
        <v>Мёд</v>
      </c>
      <c r="B100" s="44">
        <f>R5</f>
        <v>10</v>
      </c>
      <c r="C100" s="47">
        <f>C84</f>
        <v>0.1</v>
      </c>
      <c r="D100" s="47">
        <f>D84</f>
        <v>0</v>
      </c>
      <c r="E100" s="47">
        <f>E84</f>
        <v>8</v>
      </c>
      <c r="F100" s="55">
        <f>F84</f>
        <v>30.8</v>
      </c>
      <c r="G100" s="57"/>
      <c r="H100" s="47">
        <f>H84</f>
        <v>3.5</v>
      </c>
      <c r="I100" s="50"/>
    </row>
    <row r="101" spans="1:19" x14ac:dyDescent="0.25">
      <c r="A101" s="42" t="str">
        <f>S4</f>
        <v>Молоко 0,2 3,2%</v>
      </c>
      <c r="B101" s="44">
        <f>S5</f>
        <v>200</v>
      </c>
      <c r="C101" s="45">
        <v>6</v>
      </c>
      <c r="D101" s="45">
        <v>6</v>
      </c>
      <c r="E101" s="45">
        <v>9.4</v>
      </c>
      <c r="F101" s="51">
        <v>120</v>
      </c>
      <c r="G101" s="48"/>
      <c r="H101" s="47">
        <v>35</v>
      </c>
      <c r="I101" s="50"/>
    </row>
    <row r="102" spans="1:19" x14ac:dyDescent="0.25">
      <c r="A102" s="42" t="str">
        <f>T4</f>
        <v>Хлеб ржано-пшеничный</v>
      </c>
      <c r="B102" s="47">
        <f>T5</f>
        <v>40</v>
      </c>
      <c r="C102" s="47">
        <f>C92</f>
        <v>2.9</v>
      </c>
      <c r="D102" s="47">
        <f>D92</f>
        <v>0.5</v>
      </c>
      <c r="E102" s="47">
        <f>E92</f>
        <v>14.6</v>
      </c>
      <c r="F102" s="47">
        <f>F92</f>
        <v>74.8</v>
      </c>
      <c r="G102" s="57"/>
      <c r="H102" s="47" t="e">
        <f>H92</f>
        <v>#REF!</v>
      </c>
      <c r="I102" s="50"/>
    </row>
    <row r="103" spans="1:19" x14ac:dyDescent="0.25">
      <c r="A103" s="52" t="s">
        <v>169</v>
      </c>
      <c r="B103" s="62">
        <f>SUM(B97:B102)</f>
        <v>750</v>
      </c>
      <c r="C103" s="62">
        <f t="shared" ref="C103:H103" si="422">SUM(C97:C102)</f>
        <v>16.3</v>
      </c>
      <c r="D103" s="62">
        <f t="shared" si="422"/>
        <v>13.6</v>
      </c>
      <c r="E103" s="62">
        <f t="shared" si="422"/>
        <v>105.69</v>
      </c>
      <c r="F103" s="62">
        <f t="shared" si="422"/>
        <v>636.59999999999991</v>
      </c>
      <c r="G103" s="62"/>
      <c r="H103" s="54" t="e">
        <f t="shared" si="422"/>
        <v>#REF!</v>
      </c>
      <c r="I103" s="50"/>
    </row>
    <row r="104" spans="1:19" x14ac:dyDescent="0.25">
      <c r="A104" s="150" t="str">
        <f>U2</f>
        <v xml:space="preserve">Вторник, Обед 1 неделя </v>
      </c>
      <c r="B104" s="150"/>
      <c r="C104" s="150"/>
      <c r="D104" s="150"/>
      <c r="E104" s="150"/>
      <c r="F104" s="150"/>
      <c r="G104" s="150"/>
      <c r="H104" s="151"/>
      <c r="I104" s="50"/>
    </row>
    <row r="105" spans="1:19" x14ac:dyDescent="0.25">
      <c r="A105" s="49" t="str">
        <f>U4</f>
        <v>Салат из моркови и яблок</v>
      </c>
      <c r="B105" s="48">
        <f>U5</f>
        <v>100</v>
      </c>
      <c r="C105" s="45">
        <v>1</v>
      </c>
      <c r="D105" s="45">
        <v>6.39</v>
      </c>
      <c r="E105" s="51">
        <v>10</v>
      </c>
      <c r="F105" s="51">
        <v>109.6</v>
      </c>
      <c r="G105" s="48" t="s">
        <v>181</v>
      </c>
      <c r="H105" s="47" t="e">
        <f>U58</f>
        <v>#REF!</v>
      </c>
      <c r="I105" s="50"/>
    </row>
    <row r="106" spans="1:19" ht="30" x14ac:dyDescent="0.25">
      <c r="A106" s="49" t="str">
        <f>V4</f>
        <v>Борщ с капустой и картофелем со сметаной</v>
      </c>
      <c r="B106" s="48">
        <f>V5</f>
        <v>250</v>
      </c>
      <c r="C106" s="45">
        <v>2.8</v>
      </c>
      <c r="D106" s="45">
        <v>6.9</v>
      </c>
      <c r="E106" s="51">
        <v>13.9</v>
      </c>
      <c r="F106" s="51">
        <v>127.1</v>
      </c>
      <c r="G106" s="48" t="s">
        <v>182</v>
      </c>
      <c r="H106" s="47" t="e">
        <f>V58</f>
        <v>#REF!</v>
      </c>
      <c r="I106" s="50"/>
    </row>
    <row r="107" spans="1:19" x14ac:dyDescent="0.25">
      <c r="A107" s="49" t="str">
        <f>W4</f>
        <v>Рис отварной</v>
      </c>
      <c r="B107" s="48">
        <f>W5</f>
        <v>150</v>
      </c>
      <c r="C107" s="45">
        <v>4.5</v>
      </c>
      <c r="D107" s="45">
        <v>6.2</v>
      </c>
      <c r="E107" s="51">
        <v>47.5</v>
      </c>
      <c r="F107" s="51">
        <v>263.39999999999998</v>
      </c>
      <c r="G107" s="48" t="s">
        <v>183</v>
      </c>
      <c r="H107" s="47" t="e">
        <f>W58</f>
        <v>#REF!</v>
      </c>
      <c r="I107" s="50"/>
    </row>
    <row r="108" spans="1:19" ht="30" x14ac:dyDescent="0.25">
      <c r="A108" s="49" t="str">
        <f>X4</f>
        <v>Рыба тушеная в томате с овощами (минтай)</v>
      </c>
      <c r="B108" s="48">
        <f>X5</f>
        <v>100</v>
      </c>
      <c r="C108" s="45">
        <v>20.399999999999999</v>
      </c>
      <c r="D108" s="45">
        <v>7.9</v>
      </c>
      <c r="E108" s="45">
        <v>5.9</v>
      </c>
      <c r="F108" s="45">
        <v>177.1</v>
      </c>
      <c r="G108" s="48" t="s">
        <v>184</v>
      </c>
      <c r="H108" s="47" t="e">
        <f>X58</f>
        <v>#REF!</v>
      </c>
      <c r="I108" s="50"/>
    </row>
    <row r="109" spans="1:19" x14ac:dyDescent="0.25">
      <c r="A109" s="49" t="str">
        <f>Y4</f>
        <v>Сок (в ассортименте)</v>
      </c>
      <c r="B109" s="48">
        <f>Y5</f>
        <v>180</v>
      </c>
      <c r="C109" s="45">
        <v>0.2</v>
      </c>
      <c r="D109" s="45">
        <v>0</v>
      </c>
      <c r="E109" s="51">
        <v>17.100000000000001</v>
      </c>
      <c r="F109" s="51">
        <v>72</v>
      </c>
      <c r="G109" s="48"/>
      <c r="H109" s="47" t="e">
        <f>Y58</f>
        <v>#REF!</v>
      </c>
      <c r="I109" s="50"/>
      <c r="P109" s="33"/>
      <c r="Q109" s="33"/>
      <c r="R109" s="33"/>
      <c r="S109" s="33"/>
    </row>
    <row r="110" spans="1:19" x14ac:dyDescent="0.25">
      <c r="A110" s="49" t="str">
        <f>Z4</f>
        <v>Хлеб ржано-пшеничный</v>
      </c>
      <c r="B110" s="48">
        <f>Z5</f>
        <v>40</v>
      </c>
      <c r="C110" s="47">
        <v>2.9</v>
      </c>
      <c r="D110" s="47">
        <v>0.5</v>
      </c>
      <c r="E110" s="55">
        <v>14.6</v>
      </c>
      <c r="F110" s="55">
        <v>74.8</v>
      </c>
      <c r="G110" s="48"/>
      <c r="H110" s="47" t="e">
        <f>Z58</f>
        <v>#REF!</v>
      </c>
      <c r="I110" s="50"/>
    </row>
    <row r="111" spans="1:19" x14ac:dyDescent="0.25">
      <c r="A111" s="49" t="str">
        <f>AA4</f>
        <v>Хлеб пшеничный</v>
      </c>
      <c r="B111" s="48">
        <f>AA5</f>
        <v>40</v>
      </c>
      <c r="C111" s="47">
        <v>3.2</v>
      </c>
      <c r="D111" s="47">
        <v>0.5</v>
      </c>
      <c r="E111" s="55">
        <v>19.899999999999999</v>
      </c>
      <c r="F111" s="55">
        <v>92.4</v>
      </c>
      <c r="G111" s="48"/>
      <c r="H111" s="47" t="e">
        <f>AA58</f>
        <v>#REF!</v>
      </c>
      <c r="I111" s="50"/>
    </row>
    <row r="112" spans="1:19" x14ac:dyDescent="0.25">
      <c r="A112" s="52" t="s">
        <v>169</v>
      </c>
      <c r="B112" s="63">
        <f>SUM(B105:B111)</f>
        <v>860</v>
      </c>
      <c r="C112" s="63">
        <f t="shared" ref="C112:H112" si="423">SUM(C105:C111)</f>
        <v>35</v>
      </c>
      <c r="D112" s="63">
        <f t="shared" si="423"/>
        <v>28.39</v>
      </c>
      <c r="E112" s="63">
        <f t="shared" si="423"/>
        <v>128.9</v>
      </c>
      <c r="F112" s="63">
        <f t="shared" si="423"/>
        <v>916.39999999999986</v>
      </c>
      <c r="G112" s="63"/>
      <c r="H112" s="63" t="e">
        <f t="shared" si="423"/>
        <v>#REF!</v>
      </c>
      <c r="I112" s="50"/>
    </row>
    <row r="113" spans="1:9" x14ac:dyDescent="0.25">
      <c r="A113" s="52" t="s">
        <v>170</v>
      </c>
      <c r="B113" s="63">
        <f>B103+B112</f>
        <v>1610</v>
      </c>
      <c r="C113" s="63">
        <f t="shared" ref="C113:H113" si="424">C103+C112</f>
        <v>51.3</v>
      </c>
      <c r="D113" s="63">
        <f t="shared" si="424"/>
        <v>41.99</v>
      </c>
      <c r="E113" s="63">
        <f t="shared" si="424"/>
        <v>234.59</v>
      </c>
      <c r="F113" s="63">
        <f t="shared" si="424"/>
        <v>1552.9999999999998</v>
      </c>
      <c r="G113" s="63"/>
      <c r="H113" s="63" t="e">
        <f t="shared" si="424"/>
        <v>#REF!</v>
      </c>
      <c r="I113" s="50"/>
    </row>
    <row r="114" spans="1:9" x14ac:dyDescent="0.25">
      <c r="A114" s="150" t="str">
        <f>AB2</f>
        <v>Среда, Завтрак 1 неделя</v>
      </c>
      <c r="B114" s="150"/>
      <c r="C114" s="150"/>
      <c r="D114" s="150"/>
      <c r="E114" s="150"/>
      <c r="F114" s="150"/>
      <c r="G114" s="150"/>
      <c r="H114" s="151"/>
      <c r="I114" s="50"/>
    </row>
    <row r="115" spans="1:9" x14ac:dyDescent="0.25">
      <c r="A115" s="48" t="str">
        <f>AB4</f>
        <v xml:space="preserve">Каша жидкая молочная пшенная </v>
      </c>
      <c r="B115" s="48">
        <f>AB5</f>
        <v>200</v>
      </c>
      <c r="C115" s="45">
        <v>7.1</v>
      </c>
      <c r="D115" s="45">
        <v>6.5</v>
      </c>
      <c r="E115" s="51">
        <v>27.7</v>
      </c>
      <c r="F115" s="51">
        <v>197.2</v>
      </c>
      <c r="G115" s="48" t="s">
        <v>188</v>
      </c>
      <c r="H115" s="47" t="e">
        <f>AB58</f>
        <v>#REF!</v>
      </c>
      <c r="I115" s="50"/>
    </row>
    <row r="116" spans="1:9" x14ac:dyDescent="0.25">
      <c r="A116" s="42" t="str">
        <f>AC4</f>
        <v>Чай с сахаром</v>
      </c>
      <c r="B116" s="48">
        <f>AC5</f>
        <v>200</v>
      </c>
      <c r="C116" s="45">
        <v>0.2</v>
      </c>
      <c r="D116" s="45">
        <v>0</v>
      </c>
      <c r="E116" s="51">
        <v>6.5</v>
      </c>
      <c r="F116" s="51">
        <v>26.8</v>
      </c>
      <c r="G116" s="48" t="str">
        <f>G98</f>
        <v>54-2гн-2020</v>
      </c>
      <c r="H116" s="47" t="e">
        <f>H98</f>
        <v>#REF!</v>
      </c>
      <c r="I116" s="50"/>
    </row>
    <row r="117" spans="1:9" x14ac:dyDescent="0.25">
      <c r="A117" s="42" t="str">
        <f>AD4</f>
        <v>яблоко</v>
      </c>
      <c r="B117" s="48">
        <f>AD5</f>
        <v>100</v>
      </c>
      <c r="C117" s="45">
        <v>6</v>
      </c>
      <c r="D117" s="45">
        <v>6.4</v>
      </c>
      <c r="E117" s="51">
        <v>9.4</v>
      </c>
      <c r="F117" s="51">
        <v>120</v>
      </c>
      <c r="G117" s="48"/>
      <c r="H117" s="47" t="e">
        <f>AD58</f>
        <v>#REF!</v>
      </c>
      <c r="I117" s="50"/>
    </row>
    <row r="118" spans="1:9" x14ac:dyDescent="0.25">
      <c r="A118" s="42" t="str">
        <f>AE4</f>
        <v>Мёд</v>
      </c>
      <c r="B118" s="48">
        <f>AE5</f>
        <v>10</v>
      </c>
      <c r="C118" s="45">
        <v>0.1</v>
      </c>
      <c r="D118" s="45">
        <v>0</v>
      </c>
      <c r="E118" s="51">
        <v>8</v>
      </c>
      <c r="F118" s="51">
        <v>30.8</v>
      </c>
      <c r="G118" s="48"/>
      <c r="H118" s="42">
        <v>3.5</v>
      </c>
      <c r="I118" s="50"/>
    </row>
    <row r="119" spans="1:9" x14ac:dyDescent="0.25">
      <c r="A119" s="42" t="str">
        <f>AF4</f>
        <v>Батон</v>
      </c>
      <c r="B119" s="44">
        <f>AF5</f>
        <v>40</v>
      </c>
      <c r="C119" s="45">
        <v>3.2</v>
      </c>
      <c r="D119" s="45">
        <v>0.4</v>
      </c>
      <c r="E119" s="45">
        <v>19.600000000000001</v>
      </c>
      <c r="F119" s="51">
        <v>95.2</v>
      </c>
      <c r="G119" s="57"/>
      <c r="H119" s="47" t="e">
        <f>AF58</f>
        <v>#REF!</v>
      </c>
      <c r="I119" s="50"/>
    </row>
    <row r="120" spans="1:9" x14ac:dyDescent="0.25">
      <c r="A120" s="42" t="str">
        <f>AG4</f>
        <v>хлеб ржано-пшеничный</v>
      </c>
      <c r="B120" s="44">
        <f>AG5</f>
        <v>40</v>
      </c>
      <c r="C120" s="64">
        <v>2.9</v>
      </c>
      <c r="D120" s="64">
        <v>0.5</v>
      </c>
      <c r="E120" s="64">
        <v>14.6</v>
      </c>
      <c r="F120" s="65">
        <v>74.8</v>
      </c>
      <c r="G120" s="63"/>
      <c r="H120" s="42">
        <v>1.57</v>
      </c>
      <c r="I120" s="50"/>
    </row>
    <row r="121" spans="1:9" x14ac:dyDescent="0.25">
      <c r="A121" s="52" t="s">
        <v>169</v>
      </c>
      <c r="B121" s="66">
        <f>SUM(B115:B120)</f>
        <v>590</v>
      </c>
      <c r="C121" s="64">
        <f>SUM(C115:C120)</f>
        <v>19.5</v>
      </c>
      <c r="D121" s="64">
        <f t="shared" ref="D121:H121" si="425">SUM(D115:D120)</f>
        <v>13.8</v>
      </c>
      <c r="E121" s="64">
        <f t="shared" si="425"/>
        <v>85.8</v>
      </c>
      <c r="F121" s="64">
        <f t="shared" si="425"/>
        <v>544.79999999999995</v>
      </c>
      <c r="G121" s="64"/>
      <c r="H121" s="64" t="e">
        <f t="shared" si="425"/>
        <v>#REF!</v>
      </c>
      <c r="I121" s="50"/>
    </row>
    <row r="122" spans="1:9" x14ac:dyDescent="0.25">
      <c r="A122" s="150" t="str">
        <f>AH2</f>
        <v xml:space="preserve">Среда, Обед 1 неделя </v>
      </c>
      <c r="B122" s="150"/>
      <c r="C122" s="150"/>
      <c r="D122" s="150"/>
      <c r="E122" s="150"/>
      <c r="F122" s="150"/>
      <c r="G122" s="150"/>
      <c r="H122" s="151"/>
      <c r="I122" s="50"/>
    </row>
    <row r="123" spans="1:9" x14ac:dyDescent="0.25">
      <c r="A123" s="42" t="s">
        <v>237</v>
      </c>
      <c r="B123" s="42">
        <v>50</v>
      </c>
      <c r="C123" s="67">
        <v>1</v>
      </c>
      <c r="D123" s="67">
        <v>0.2</v>
      </c>
      <c r="E123" s="67">
        <v>3.2</v>
      </c>
      <c r="F123" s="67">
        <v>19</v>
      </c>
      <c r="G123" s="67"/>
      <c r="H123" s="42" t="e">
        <f>AH58</f>
        <v>#REF!</v>
      </c>
      <c r="I123" s="50"/>
    </row>
    <row r="124" spans="1:9" x14ac:dyDescent="0.25">
      <c r="A124" s="42" t="str">
        <f>AI4</f>
        <v>Суп картофельный с горохом</v>
      </c>
      <c r="B124" s="68">
        <f>AI5</f>
        <v>250</v>
      </c>
      <c r="C124" s="67">
        <v>5.8</v>
      </c>
      <c r="D124" s="67">
        <v>4.7</v>
      </c>
      <c r="E124" s="67">
        <v>22.4</v>
      </c>
      <c r="F124" s="67">
        <v>154.78</v>
      </c>
      <c r="G124" s="67" t="s">
        <v>186</v>
      </c>
      <c r="H124" s="47" t="e">
        <f>AI58</f>
        <v>#REF!</v>
      </c>
      <c r="I124" s="50"/>
    </row>
    <row r="125" spans="1:9" x14ac:dyDescent="0.25">
      <c r="A125" s="42" t="str">
        <f>AJ4</f>
        <v>Жаркое по-домашнему</v>
      </c>
      <c r="B125" s="68">
        <f>AJ5</f>
        <v>180</v>
      </c>
      <c r="C125" s="47">
        <v>18.38</v>
      </c>
      <c r="D125" s="47">
        <v>14.14</v>
      </c>
      <c r="E125" s="47">
        <v>18.05</v>
      </c>
      <c r="F125" s="47">
        <v>279.60000000000002</v>
      </c>
      <c r="G125" s="47" t="s">
        <v>187</v>
      </c>
      <c r="H125" s="47" t="e">
        <f>AJ58</f>
        <v>#REF!</v>
      </c>
      <c r="I125" s="50"/>
    </row>
    <row r="126" spans="1:9" x14ac:dyDescent="0.25">
      <c r="A126" s="42" t="str">
        <f>AK4</f>
        <v>Компот из смети сухофруктов</v>
      </c>
      <c r="B126" s="68">
        <f>AK5</f>
        <v>180</v>
      </c>
      <c r="C126" s="47">
        <v>0.6</v>
      </c>
      <c r="D126" s="47">
        <v>0</v>
      </c>
      <c r="E126" s="47">
        <v>22.7</v>
      </c>
      <c r="F126" s="47">
        <v>93.2</v>
      </c>
      <c r="G126" s="56" t="s">
        <v>178</v>
      </c>
      <c r="H126" s="42" t="e">
        <f>AK58</f>
        <v>#REF!</v>
      </c>
      <c r="I126" s="50"/>
    </row>
    <row r="127" spans="1:9" ht="17.25" customHeight="1" x14ac:dyDescent="0.25">
      <c r="A127" s="42" t="str">
        <f>AL4</f>
        <v>Хлеб ржано-пшеничный</v>
      </c>
      <c r="B127" s="68">
        <f>AL5</f>
        <v>40</v>
      </c>
      <c r="C127" s="45">
        <v>2.9</v>
      </c>
      <c r="D127" s="45">
        <v>0.5</v>
      </c>
      <c r="E127" s="45">
        <v>14.6</v>
      </c>
      <c r="F127" s="45">
        <v>74.8</v>
      </c>
      <c r="G127" s="57"/>
      <c r="H127" s="42">
        <v>1.57</v>
      </c>
      <c r="I127" s="50"/>
    </row>
    <row r="128" spans="1:9" x14ac:dyDescent="0.25">
      <c r="A128" s="42" t="str">
        <f>AM4</f>
        <v>Хлеб пшеничный</v>
      </c>
      <c r="B128" s="68">
        <f>AM5</f>
        <v>40</v>
      </c>
      <c r="C128" s="42">
        <v>3.2</v>
      </c>
      <c r="D128" s="42">
        <v>0.5</v>
      </c>
      <c r="E128" s="42">
        <v>19.899999999999999</v>
      </c>
      <c r="F128" s="42">
        <v>92.4</v>
      </c>
      <c r="G128" s="57"/>
      <c r="H128" s="42">
        <v>2.4</v>
      </c>
      <c r="I128" s="50"/>
    </row>
    <row r="129" spans="1:9" x14ac:dyDescent="0.25">
      <c r="A129" s="42" t="str">
        <f>AN4</f>
        <v>Яблоко</v>
      </c>
      <c r="B129" s="68">
        <f>AN5</f>
        <v>100</v>
      </c>
      <c r="C129" s="42">
        <v>0.4</v>
      </c>
      <c r="D129" s="42">
        <v>0.4</v>
      </c>
      <c r="E129" s="42">
        <v>9.8000000000000007</v>
      </c>
      <c r="F129" s="42">
        <v>47</v>
      </c>
      <c r="G129" s="57"/>
      <c r="H129" s="47" t="e">
        <f>AN58</f>
        <v>#REF!</v>
      </c>
      <c r="I129" s="50"/>
    </row>
    <row r="130" spans="1:9" x14ac:dyDescent="0.25">
      <c r="A130" s="52" t="s">
        <v>169</v>
      </c>
      <c r="B130" s="69">
        <f>SUM(B123:B129)</f>
        <v>840</v>
      </c>
      <c r="C130" s="52">
        <f t="shared" ref="C130:H130" si="426">SUM(C123:C129)</f>
        <v>32.28</v>
      </c>
      <c r="D130" s="52">
        <f t="shared" si="426"/>
        <v>20.439999999999998</v>
      </c>
      <c r="E130" s="52">
        <f t="shared" si="426"/>
        <v>110.64999999999999</v>
      </c>
      <c r="F130" s="52">
        <f t="shared" si="426"/>
        <v>760.78</v>
      </c>
      <c r="G130" s="52"/>
      <c r="H130" s="54" t="e">
        <f t="shared" si="426"/>
        <v>#REF!</v>
      </c>
      <c r="I130" s="50"/>
    </row>
    <row r="131" spans="1:9" x14ac:dyDescent="0.25">
      <c r="A131" s="59" t="s">
        <v>170</v>
      </c>
      <c r="B131" s="70">
        <f>B121+B130</f>
        <v>1430</v>
      </c>
      <c r="C131" s="63">
        <f t="shared" ref="C131:H131" si="427">C121+C130</f>
        <v>51.78</v>
      </c>
      <c r="D131" s="63">
        <f t="shared" si="427"/>
        <v>34.239999999999995</v>
      </c>
      <c r="E131" s="63">
        <f t="shared" si="427"/>
        <v>196.45</v>
      </c>
      <c r="F131" s="63">
        <f t="shared" si="427"/>
        <v>1305.58</v>
      </c>
      <c r="G131" s="63"/>
      <c r="H131" s="54" t="e">
        <f t="shared" si="427"/>
        <v>#REF!</v>
      </c>
      <c r="I131" s="50"/>
    </row>
    <row r="132" spans="1:9" x14ac:dyDescent="0.25">
      <c r="A132" s="150" t="str">
        <f>AO2</f>
        <v>Четверг, Завтрак 1 недедя</v>
      </c>
      <c r="B132" s="150"/>
      <c r="C132" s="150"/>
      <c r="D132" s="150"/>
      <c r="E132" s="150"/>
      <c r="F132" s="150"/>
      <c r="G132" s="150"/>
      <c r="H132" s="151"/>
      <c r="I132" s="50"/>
    </row>
    <row r="133" spans="1:9" s="94" customFormat="1" x14ac:dyDescent="0.25">
      <c r="A133" s="76" t="s">
        <v>242</v>
      </c>
      <c r="B133" s="44">
        <v>100</v>
      </c>
      <c r="C133" s="90">
        <v>1</v>
      </c>
      <c r="D133" s="91">
        <v>6.39</v>
      </c>
      <c r="E133" s="92">
        <v>43.4</v>
      </c>
      <c r="F133" s="92">
        <v>225</v>
      </c>
      <c r="G133" s="48">
        <v>181</v>
      </c>
      <c r="H133" s="45" t="e">
        <f>AO58</f>
        <v>#REF!</v>
      </c>
      <c r="I133" s="93"/>
    </row>
    <row r="134" spans="1:9" x14ac:dyDescent="0.25">
      <c r="A134" s="42" t="str">
        <f>AQ4</f>
        <v>Чай с сахаром</v>
      </c>
      <c r="B134" s="42">
        <f>AQ5</f>
        <v>200</v>
      </c>
      <c r="C134" s="47">
        <v>0.2</v>
      </c>
      <c r="D134" s="47">
        <v>0</v>
      </c>
      <c r="E134" s="47">
        <v>6.5</v>
      </c>
      <c r="F134" s="47">
        <v>26.8</v>
      </c>
      <c r="G134" s="47" t="s">
        <v>179</v>
      </c>
      <c r="H134" s="47" t="e">
        <f>AQ58</f>
        <v>#REF!</v>
      </c>
      <c r="I134" s="50"/>
    </row>
    <row r="135" spans="1:9" x14ac:dyDescent="0.25">
      <c r="A135" s="42" t="str">
        <f>AR4</f>
        <v>Хлеб пшеничный</v>
      </c>
      <c r="B135" s="42">
        <f>AR5</f>
        <v>40</v>
      </c>
      <c r="C135" s="47">
        <v>3.2</v>
      </c>
      <c r="D135" s="47">
        <v>0.5</v>
      </c>
      <c r="E135" s="55">
        <v>19.899999999999999</v>
      </c>
      <c r="F135" s="55">
        <v>92.4</v>
      </c>
      <c r="G135" s="48"/>
      <c r="H135" s="47" t="e">
        <f>AR58</f>
        <v>#REF!</v>
      </c>
      <c r="I135" s="50"/>
    </row>
    <row r="136" spans="1:9" x14ac:dyDescent="0.25">
      <c r="A136" s="42" t="str">
        <f>AS4</f>
        <v>Мёд</v>
      </c>
      <c r="B136" s="48">
        <v>10</v>
      </c>
      <c r="C136" s="45">
        <v>0.1</v>
      </c>
      <c r="D136" s="45">
        <v>0</v>
      </c>
      <c r="E136" s="51">
        <v>8</v>
      </c>
      <c r="F136" s="51">
        <v>30.8</v>
      </c>
      <c r="G136" s="48"/>
      <c r="H136" s="42">
        <v>3.5</v>
      </c>
      <c r="I136" s="50"/>
    </row>
    <row r="137" spans="1:9" x14ac:dyDescent="0.25">
      <c r="A137" s="42" t="s">
        <v>243</v>
      </c>
      <c r="B137" s="42">
        <v>150</v>
      </c>
      <c r="C137" s="45">
        <v>6</v>
      </c>
      <c r="D137" s="45">
        <v>6.4</v>
      </c>
      <c r="E137" s="51">
        <v>9.4</v>
      </c>
      <c r="F137" s="51">
        <v>120</v>
      </c>
      <c r="G137" s="57"/>
      <c r="H137" s="47">
        <v>10.08</v>
      </c>
      <c r="I137" s="50"/>
    </row>
    <row r="138" spans="1:9" x14ac:dyDescent="0.25">
      <c r="A138" s="52" t="s">
        <v>169</v>
      </c>
      <c r="B138" s="52">
        <f>SUM(B133:B137)</f>
        <v>500</v>
      </c>
      <c r="C138" s="52">
        <f>SUM(C133:C137)</f>
        <v>10.5</v>
      </c>
      <c r="D138" s="52">
        <f>SUM(D133:D137)</f>
        <v>13.29</v>
      </c>
      <c r="E138" s="52">
        <f>SUM(E133:E137)</f>
        <v>87.2</v>
      </c>
      <c r="F138" s="52">
        <f>SUM(F133:F137)</f>
        <v>495.00000000000006</v>
      </c>
      <c r="G138" s="52"/>
      <c r="H138" s="54" t="e">
        <f>SUM(H133:H137)</f>
        <v>#REF!</v>
      </c>
      <c r="I138" s="50"/>
    </row>
    <row r="139" spans="1:9" x14ac:dyDescent="0.25">
      <c r="A139" s="150" t="str">
        <f>AU2</f>
        <v xml:space="preserve">Четверг, Обед 1 неделя </v>
      </c>
      <c r="B139" s="150"/>
      <c r="C139" s="150"/>
      <c r="D139" s="150"/>
      <c r="E139" s="150"/>
      <c r="F139" s="150"/>
      <c r="G139" s="150"/>
      <c r="H139" s="151"/>
      <c r="I139" s="50"/>
    </row>
    <row r="140" spans="1:9" x14ac:dyDescent="0.25">
      <c r="A140" s="42" t="str">
        <f>AU4</f>
        <v>Икра кабачковая</v>
      </c>
      <c r="B140" s="42">
        <f>AU5</f>
        <v>100</v>
      </c>
      <c r="C140" s="47">
        <v>1.6</v>
      </c>
      <c r="D140" s="47">
        <v>6.3</v>
      </c>
      <c r="E140" s="55">
        <v>7.4</v>
      </c>
      <c r="F140" s="55">
        <v>90.8</v>
      </c>
      <c r="G140" s="48"/>
      <c r="H140" s="47" t="e">
        <f>I58</f>
        <v>#REF!</v>
      </c>
      <c r="I140" s="50"/>
    </row>
    <row r="141" spans="1:9" ht="30" x14ac:dyDescent="0.25">
      <c r="A141" s="72" t="str">
        <f>AV4</f>
        <v>Суп картофельный с макаронными изделиями</v>
      </c>
      <c r="B141" s="42">
        <f>AV5</f>
        <v>250</v>
      </c>
      <c r="C141" s="47">
        <v>3.15</v>
      </c>
      <c r="D141" s="47">
        <v>2.38</v>
      </c>
      <c r="E141" s="47">
        <v>26.28</v>
      </c>
      <c r="F141" s="47">
        <v>139.03</v>
      </c>
      <c r="G141" s="61" t="s">
        <v>189</v>
      </c>
      <c r="H141" s="47" t="e">
        <f>AV58</f>
        <v>#REF!</v>
      </c>
      <c r="I141" s="50"/>
    </row>
    <row r="142" spans="1:9" x14ac:dyDescent="0.25">
      <c r="A142" s="42" t="str">
        <f>AW4</f>
        <v>Плов с курицей</v>
      </c>
      <c r="B142" s="42">
        <f>AW5</f>
        <v>200</v>
      </c>
      <c r="C142" s="47">
        <v>27.3</v>
      </c>
      <c r="D142" s="47">
        <v>7.9</v>
      </c>
      <c r="E142" s="45" t="s">
        <v>191</v>
      </c>
      <c r="F142" s="45" t="s">
        <v>192</v>
      </c>
      <c r="G142" s="61" t="s">
        <v>190</v>
      </c>
      <c r="H142" s="47" t="e">
        <f>AW58</f>
        <v>#REF!</v>
      </c>
      <c r="I142" s="50"/>
    </row>
    <row r="143" spans="1:9" x14ac:dyDescent="0.25">
      <c r="A143" s="42" t="str">
        <f>AX4</f>
        <v>Чай с лимоном и сахаром</v>
      </c>
      <c r="B143" s="42">
        <f>AX5</f>
        <v>200</v>
      </c>
      <c r="C143" s="45">
        <v>0.3</v>
      </c>
      <c r="D143" s="45">
        <v>0</v>
      </c>
      <c r="E143" s="45">
        <v>6.7</v>
      </c>
      <c r="F143" s="45">
        <v>27.6</v>
      </c>
      <c r="G143" s="48" t="s">
        <v>174</v>
      </c>
      <c r="H143" s="47" t="e">
        <f>AX58</f>
        <v>#REF!</v>
      </c>
      <c r="I143" s="50"/>
    </row>
    <row r="144" spans="1:9" x14ac:dyDescent="0.25">
      <c r="A144" s="42" t="str">
        <f>AY4</f>
        <v>Хлеб ржано-пшеничный</v>
      </c>
      <c r="B144" s="42">
        <f>AY5</f>
        <v>40</v>
      </c>
      <c r="C144" s="45">
        <v>2.9</v>
      </c>
      <c r="D144" s="45">
        <v>0.5</v>
      </c>
      <c r="E144" s="45">
        <v>14.6</v>
      </c>
      <c r="F144" s="51">
        <v>74.8</v>
      </c>
      <c r="G144" s="57"/>
      <c r="H144" s="42">
        <v>1.57</v>
      </c>
      <c r="I144" s="50"/>
    </row>
    <row r="145" spans="1:9" x14ac:dyDescent="0.25">
      <c r="A145" s="42" t="str">
        <f>AZ4</f>
        <v>Хлеб пшеничный</v>
      </c>
      <c r="B145" s="42">
        <f>AZ5</f>
        <v>40</v>
      </c>
      <c r="C145" s="42">
        <v>3.2</v>
      </c>
      <c r="D145" s="42">
        <v>0.5</v>
      </c>
      <c r="E145" s="68">
        <v>19.899999999999999</v>
      </c>
      <c r="F145" s="68">
        <v>92.4</v>
      </c>
      <c r="G145" s="57"/>
      <c r="H145" s="42">
        <v>2.4</v>
      </c>
      <c r="I145" s="50"/>
    </row>
    <row r="146" spans="1:9" x14ac:dyDescent="0.25">
      <c r="A146" s="52" t="s">
        <v>169</v>
      </c>
      <c r="B146" s="52">
        <f>SUM(B140:B145)</f>
        <v>830</v>
      </c>
      <c r="C146" s="54">
        <f>SUM(C140:C145)</f>
        <v>38.449999999999996</v>
      </c>
      <c r="D146" s="54">
        <f t="shared" ref="D146:H146" si="428">SUM(D140:D145)</f>
        <v>17.579999999999998</v>
      </c>
      <c r="E146" s="54">
        <f t="shared" si="428"/>
        <v>74.88</v>
      </c>
      <c r="F146" s="54">
        <f t="shared" si="428"/>
        <v>424.63</v>
      </c>
      <c r="G146" s="54"/>
      <c r="H146" s="54" t="e">
        <f t="shared" si="428"/>
        <v>#REF!</v>
      </c>
      <c r="I146" s="50"/>
    </row>
    <row r="147" spans="1:9" x14ac:dyDescent="0.25">
      <c r="A147" s="59" t="s">
        <v>171</v>
      </c>
      <c r="B147" s="59">
        <f>B138+B146</f>
        <v>1330</v>
      </c>
      <c r="C147" s="59">
        <f t="shared" ref="C147:H147" si="429">C138+C146</f>
        <v>48.949999999999996</v>
      </c>
      <c r="D147" s="59">
        <f t="shared" si="429"/>
        <v>30.869999999999997</v>
      </c>
      <c r="E147" s="59">
        <f t="shared" si="429"/>
        <v>162.07999999999998</v>
      </c>
      <c r="F147" s="52">
        <f t="shared" si="429"/>
        <v>919.63000000000011</v>
      </c>
      <c r="G147" s="52"/>
      <c r="H147" s="54" t="e">
        <f t="shared" si="429"/>
        <v>#REF!</v>
      </c>
      <c r="I147" s="50"/>
    </row>
    <row r="148" spans="1:9" x14ac:dyDescent="0.25">
      <c r="A148" s="150" t="str">
        <f>BA2</f>
        <v xml:space="preserve">Пятница, Завтрак 1 неделя </v>
      </c>
      <c r="B148" s="150"/>
      <c r="C148" s="150"/>
      <c r="D148" s="150"/>
      <c r="E148" s="150"/>
      <c r="F148" s="150"/>
      <c r="G148" s="150"/>
      <c r="H148" s="151"/>
      <c r="I148" s="50"/>
    </row>
    <row r="149" spans="1:9" x14ac:dyDescent="0.25">
      <c r="A149" s="49" t="str">
        <f>BA4</f>
        <v>Каша вязкая молочная овсяная</v>
      </c>
      <c r="B149" s="44">
        <f>BA5</f>
        <v>200</v>
      </c>
      <c r="C149" s="47">
        <v>8.3000000000000007</v>
      </c>
      <c r="D149" s="47">
        <v>12.6</v>
      </c>
      <c r="E149" s="47">
        <v>36.799999999999997</v>
      </c>
      <c r="F149" s="47">
        <v>294.2</v>
      </c>
      <c r="G149" s="47" t="s">
        <v>224</v>
      </c>
      <c r="H149" s="47" t="e">
        <f>BA58</f>
        <v>#REF!</v>
      </c>
      <c r="I149" s="50"/>
    </row>
    <row r="150" spans="1:9" x14ac:dyDescent="0.25">
      <c r="A150" s="49" t="str">
        <f>BB4</f>
        <v>Чай с сахаром</v>
      </c>
      <c r="B150" s="44">
        <f>BB5</f>
        <v>200</v>
      </c>
      <c r="C150" s="47">
        <v>0.2</v>
      </c>
      <c r="D150" s="47">
        <v>0</v>
      </c>
      <c r="E150" s="47">
        <v>6.5</v>
      </c>
      <c r="F150" s="47">
        <v>26.8</v>
      </c>
      <c r="G150" s="47" t="s">
        <v>179</v>
      </c>
      <c r="H150" s="47" t="e">
        <f>BB58</f>
        <v>#REF!</v>
      </c>
      <c r="I150" s="50"/>
    </row>
    <row r="151" spans="1:9" x14ac:dyDescent="0.25">
      <c r="A151" s="49" t="s">
        <v>234</v>
      </c>
      <c r="B151" s="44">
        <f>BC5</f>
        <v>100</v>
      </c>
      <c r="C151" s="45">
        <v>0.4</v>
      </c>
      <c r="D151" s="45">
        <v>0.4</v>
      </c>
      <c r="E151" s="45">
        <v>9.8000000000000007</v>
      </c>
      <c r="F151" s="51">
        <v>47</v>
      </c>
      <c r="G151" s="73"/>
      <c r="H151" s="47">
        <v>10</v>
      </c>
      <c r="I151" s="50"/>
    </row>
    <row r="152" spans="1:9" x14ac:dyDescent="0.25">
      <c r="A152" s="49" t="str">
        <f>BD4</f>
        <v>Батон</v>
      </c>
      <c r="B152" s="44">
        <f>BD5</f>
        <v>40</v>
      </c>
      <c r="C152" s="45">
        <v>3.2</v>
      </c>
      <c r="D152" s="45">
        <v>0.4</v>
      </c>
      <c r="E152" s="45">
        <v>19.600000000000001</v>
      </c>
      <c r="F152" s="51">
        <v>95.2</v>
      </c>
      <c r="G152" s="73"/>
      <c r="H152" s="47" t="e">
        <f>BD58</f>
        <v>#REF!</v>
      </c>
      <c r="I152" s="50"/>
    </row>
    <row r="153" spans="1:9" ht="30" customHeight="1" x14ac:dyDescent="0.25">
      <c r="A153" s="49" t="str">
        <f>BE4</f>
        <v>Мёд</v>
      </c>
      <c r="B153" s="48">
        <v>10</v>
      </c>
      <c r="C153" s="45">
        <v>0.1</v>
      </c>
      <c r="D153" s="45">
        <v>0</v>
      </c>
      <c r="E153" s="51">
        <v>8</v>
      </c>
      <c r="F153" s="51">
        <v>30.8</v>
      </c>
      <c r="G153" s="48"/>
      <c r="H153" s="47" t="e">
        <f>BE58</f>
        <v>#REF!</v>
      </c>
      <c r="I153" s="50"/>
    </row>
    <row r="154" spans="1:9" x14ac:dyDescent="0.25">
      <c r="A154" s="52" t="s">
        <v>169</v>
      </c>
      <c r="B154" s="52">
        <f>SUM(B149:B153)</f>
        <v>550</v>
      </c>
      <c r="C154" s="52">
        <f t="shared" ref="C154:H154" si="430">SUM(C149:C153)</f>
        <v>12.200000000000001</v>
      </c>
      <c r="D154" s="52">
        <f t="shared" si="430"/>
        <v>13.4</v>
      </c>
      <c r="E154" s="52">
        <f t="shared" si="430"/>
        <v>80.699999999999989</v>
      </c>
      <c r="F154" s="52">
        <f t="shared" si="430"/>
        <v>494</v>
      </c>
      <c r="G154" s="52"/>
      <c r="H154" s="52" t="e">
        <f t="shared" si="430"/>
        <v>#REF!</v>
      </c>
      <c r="I154" s="50"/>
    </row>
    <row r="155" spans="1:9" x14ac:dyDescent="0.25">
      <c r="A155" s="152" t="str">
        <f>BF2</f>
        <v xml:space="preserve">Пятница, Обед 1 неделя </v>
      </c>
      <c r="B155" s="152"/>
      <c r="C155" s="152"/>
      <c r="D155" s="152"/>
      <c r="E155" s="152"/>
      <c r="F155" s="152"/>
      <c r="G155" s="152"/>
      <c r="H155" s="153"/>
      <c r="I155" s="50"/>
    </row>
    <row r="156" spans="1:9" x14ac:dyDescent="0.25">
      <c r="A156" s="49" t="str">
        <f>BF4</f>
        <v>Икра свекольная</v>
      </c>
      <c r="B156" s="42">
        <f>BF5</f>
        <v>100</v>
      </c>
      <c r="C156" s="45">
        <v>2.27</v>
      </c>
      <c r="D156" s="45">
        <v>8.1999999999999993</v>
      </c>
      <c r="E156" s="45">
        <v>22.17</v>
      </c>
      <c r="F156" s="45">
        <v>151.19999999999999</v>
      </c>
      <c r="G156" s="45" t="s">
        <v>200</v>
      </c>
      <c r="H156" s="47" t="e">
        <f>BF58</f>
        <v>#REF!</v>
      </c>
      <c r="I156" s="50"/>
    </row>
    <row r="157" spans="1:9" ht="30" x14ac:dyDescent="0.25">
      <c r="A157" s="72" t="str">
        <f>BG4</f>
        <v>Щи из свежей капусты со сметаной</v>
      </c>
      <c r="B157" s="42">
        <f>BG5</f>
        <v>250</v>
      </c>
      <c r="C157" s="45">
        <v>2.08</v>
      </c>
      <c r="D157" s="45">
        <v>6.08</v>
      </c>
      <c r="E157" s="45">
        <v>7.25</v>
      </c>
      <c r="F157" s="45">
        <v>91.95</v>
      </c>
      <c r="G157" s="45" t="s">
        <v>201</v>
      </c>
      <c r="H157" s="47" t="e">
        <f>BG58</f>
        <v>#REF!</v>
      </c>
      <c r="I157" s="50"/>
    </row>
    <row r="158" spans="1:9" x14ac:dyDescent="0.25">
      <c r="A158" s="42" t="str">
        <f>BH4</f>
        <v>Картофельное пюре</v>
      </c>
      <c r="B158" s="42">
        <f>BH5</f>
        <v>150</v>
      </c>
      <c r="C158" s="45">
        <v>3</v>
      </c>
      <c r="D158" s="45">
        <v>5.7</v>
      </c>
      <c r="E158" s="45">
        <v>23.7</v>
      </c>
      <c r="F158" s="45">
        <v>158.30000000000001</v>
      </c>
      <c r="G158" s="45" t="s">
        <v>202</v>
      </c>
      <c r="H158" s="47" t="e">
        <f>BH58</f>
        <v>#REF!</v>
      </c>
      <c r="I158" s="50"/>
    </row>
    <row r="159" spans="1:9" x14ac:dyDescent="0.25">
      <c r="A159" s="42" t="str">
        <f>BI4</f>
        <v>Котлеты из говядины</v>
      </c>
      <c r="B159" s="42">
        <f>BI5</f>
        <v>100</v>
      </c>
      <c r="C159" s="45" t="s">
        <v>203</v>
      </c>
      <c r="D159" s="45">
        <v>22.09</v>
      </c>
      <c r="E159" s="45">
        <v>13.9</v>
      </c>
      <c r="F159" s="45" t="s">
        <v>204</v>
      </c>
      <c r="G159" s="45" t="s">
        <v>205</v>
      </c>
      <c r="H159" s="47" t="e">
        <f>BI58</f>
        <v>#REF!</v>
      </c>
      <c r="I159" s="50"/>
    </row>
    <row r="160" spans="1:9" x14ac:dyDescent="0.25">
      <c r="A160" s="72" t="str">
        <f>BJ4</f>
        <v xml:space="preserve">Какао с молоком </v>
      </c>
      <c r="B160" s="42">
        <f>BJ5</f>
        <v>200</v>
      </c>
      <c r="C160" s="45">
        <v>4.5999999999999996</v>
      </c>
      <c r="D160" s="45">
        <v>4.3</v>
      </c>
      <c r="E160" s="45">
        <v>12.4</v>
      </c>
      <c r="F160" s="45" t="s">
        <v>207</v>
      </c>
      <c r="G160" s="45" t="s">
        <v>206</v>
      </c>
      <c r="H160" s="47" t="e">
        <f>BJ58</f>
        <v>#REF!</v>
      </c>
      <c r="I160" s="50"/>
    </row>
    <row r="161" spans="1:9" x14ac:dyDescent="0.25">
      <c r="A161" s="72" t="str">
        <f>BK4</f>
        <v>Хлеб ржано-пшеничный</v>
      </c>
      <c r="B161" s="42">
        <f>BK5</f>
        <v>40</v>
      </c>
      <c r="C161" s="45">
        <v>2.9</v>
      </c>
      <c r="D161" s="45">
        <v>0.5</v>
      </c>
      <c r="E161" s="45">
        <v>14.6</v>
      </c>
      <c r="F161" s="51">
        <v>74.8</v>
      </c>
      <c r="G161" s="57"/>
      <c r="H161" s="42">
        <v>1.57</v>
      </c>
      <c r="I161" s="50"/>
    </row>
    <row r="162" spans="1:9" x14ac:dyDescent="0.25">
      <c r="A162" s="72" t="str">
        <f>BL4</f>
        <v>Хлеб пшеничный</v>
      </c>
      <c r="B162" s="42">
        <f>BL5</f>
        <v>40</v>
      </c>
      <c r="C162" s="42">
        <v>3.2</v>
      </c>
      <c r="D162" s="42">
        <v>0.5</v>
      </c>
      <c r="E162" s="68">
        <v>19.899999999999999</v>
      </c>
      <c r="F162" s="68">
        <v>92.4</v>
      </c>
      <c r="G162" s="57"/>
      <c r="H162" s="42">
        <v>2.4</v>
      </c>
      <c r="I162" s="50"/>
    </row>
    <row r="163" spans="1:9" x14ac:dyDescent="0.25">
      <c r="A163" s="52" t="s">
        <v>169</v>
      </c>
      <c r="B163" s="52">
        <f>SUM(B156:B162)</f>
        <v>880</v>
      </c>
      <c r="C163" s="52">
        <f>SUM(C156:C162)</f>
        <v>18.05</v>
      </c>
      <c r="D163" s="52">
        <f t="shared" ref="D163:H163" si="431">SUM(D156:D162)</f>
        <v>47.37</v>
      </c>
      <c r="E163" s="52">
        <f t="shared" si="431"/>
        <v>113.92000000000002</v>
      </c>
      <c r="F163" s="52">
        <f t="shared" si="431"/>
        <v>568.65</v>
      </c>
      <c r="G163" s="52"/>
      <c r="H163" s="54" t="e">
        <f t="shared" si="431"/>
        <v>#REF!</v>
      </c>
      <c r="I163" s="50"/>
    </row>
    <row r="164" spans="1:9" x14ac:dyDescent="0.25">
      <c r="A164" s="59" t="s">
        <v>170</v>
      </c>
      <c r="B164" s="59">
        <f>B154+B163</f>
        <v>1430</v>
      </c>
      <c r="C164" s="59">
        <f>C154+C163</f>
        <v>30.25</v>
      </c>
      <c r="D164" s="59">
        <f t="shared" ref="D164:H164" si="432">D154+D163</f>
        <v>60.769999999999996</v>
      </c>
      <c r="E164" s="59">
        <f t="shared" si="432"/>
        <v>194.62</v>
      </c>
      <c r="F164" s="59">
        <f t="shared" si="432"/>
        <v>1062.6500000000001</v>
      </c>
      <c r="G164" s="52"/>
      <c r="H164" s="54" t="e">
        <f t="shared" si="432"/>
        <v>#REF!</v>
      </c>
      <c r="I164" s="50"/>
    </row>
    <row r="165" spans="1:9" x14ac:dyDescent="0.25">
      <c r="A165" s="59" t="s">
        <v>196</v>
      </c>
      <c r="B165" s="59"/>
      <c r="C165" s="59"/>
      <c r="D165" s="59"/>
      <c r="E165" s="59"/>
      <c r="F165" s="59"/>
      <c r="G165" s="59"/>
      <c r="H165" s="74" t="e">
        <f>H95+H113+H131+H147+H164</f>
        <v>#REF!</v>
      </c>
      <c r="I165" s="50"/>
    </row>
    <row r="166" spans="1:9" x14ac:dyDescent="0.25">
      <c r="A166" s="154" t="str">
        <f>BM2</f>
        <v>Понедельник, Завтрак 2 неделя</v>
      </c>
      <c r="B166" s="154"/>
      <c r="C166" s="154"/>
      <c r="D166" s="154"/>
      <c r="E166" s="154"/>
      <c r="F166" s="154"/>
      <c r="G166" s="154"/>
      <c r="H166" s="155"/>
      <c r="I166" s="50"/>
    </row>
    <row r="167" spans="1:9" x14ac:dyDescent="0.25">
      <c r="A167" s="72" t="str">
        <f>BM4</f>
        <v>Омлет натуральный</v>
      </c>
      <c r="B167" s="42">
        <f>BM5</f>
        <v>200</v>
      </c>
      <c r="C167" s="45">
        <v>16.8</v>
      </c>
      <c r="D167" s="45">
        <v>25.8</v>
      </c>
      <c r="E167" s="45">
        <v>4.2</v>
      </c>
      <c r="F167" s="45">
        <v>316.10000000000002</v>
      </c>
      <c r="G167" s="46" t="s">
        <v>173</v>
      </c>
      <c r="H167" s="47">
        <f>H81</f>
        <v>71.239999999999995</v>
      </c>
      <c r="I167" s="50"/>
    </row>
    <row r="168" spans="1:9" x14ac:dyDescent="0.25">
      <c r="A168" s="49" t="str">
        <f>BN4</f>
        <v>Чай с лимоном и сахаром</v>
      </c>
      <c r="B168" s="42">
        <f>BN5</f>
        <v>200</v>
      </c>
      <c r="C168" s="45">
        <v>0.3</v>
      </c>
      <c r="D168" s="45">
        <v>0</v>
      </c>
      <c r="E168" s="45">
        <v>6.7</v>
      </c>
      <c r="F168" s="45">
        <v>27.6</v>
      </c>
      <c r="G168" s="48" t="s">
        <v>174</v>
      </c>
      <c r="H168" s="47" t="e">
        <f>H82</f>
        <v>#REF!</v>
      </c>
      <c r="I168" s="50"/>
    </row>
    <row r="169" spans="1:9" x14ac:dyDescent="0.25">
      <c r="A169" s="42">
        <f>BO4</f>
        <v>0</v>
      </c>
      <c r="B169" s="42">
        <f>BO5</f>
        <v>0</v>
      </c>
      <c r="C169" s="45">
        <v>0.4</v>
      </c>
      <c r="D169" s="45">
        <v>0.4</v>
      </c>
      <c r="E169" s="51">
        <v>9.8000000000000007</v>
      </c>
      <c r="F169" s="51">
        <v>47</v>
      </c>
      <c r="G169" s="48"/>
      <c r="H169" s="47">
        <f>H85</f>
        <v>0</v>
      </c>
      <c r="I169" s="50"/>
    </row>
    <row r="170" spans="1:9" x14ac:dyDescent="0.25">
      <c r="A170" s="42" t="str">
        <f>BP4</f>
        <v>Хлеб  ржано-пшеничный</v>
      </c>
      <c r="B170" s="42">
        <f>BP5</f>
        <v>40</v>
      </c>
      <c r="C170" s="45">
        <v>2.9</v>
      </c>
      <c r="D170" s="45">
        <v>0.5</v>
      </c>
      <c r="E170" s="45">
        <v>14.6</v>
      </c>
      <c r="F170" s="51">
        <v>74.8</v>
      </c>
      <c r="G170" s="57"/>
      <c r="H170" s="42">
        <v>1.31</v>
      </c>
      <c r="I170" s="50"/>
    </row>
    <row r="171" spans="1:9" x14ac:dyDescent="0.25">
      <c r="A171" s="49" t="str">
        <f>BR4</f>
        <v>Мёд</v>
      </c>
      <c r="B171" s="48">
        <v>10</v>
      </c>
      <c r="C171" s="45">
        <v>0.1</v>
      </c>
      <c r="D171" s="45">
        <v>0</v>
      </c>
      <c r="E171" s="51">
        <v>8</v>
      </c>
      <c r="F171" s="51">
        <v>30.8</v>
      </c>
      <c r="G171" s="48"/>
      <c r="H171" s="42">
        <v>3.5</v>
      </c>
      <c r="I171" s="50"/>
    </row>
    <row r="172" spans="1:9" x14ac:dyDescent="0.25">
      <c r="A172" s="42" t="s">
        <v>169</v>
      </c>
      <c r="B172" s="52">
        <f>SUM(B167:B171)</f>
        <v>450</v>
      </c>
      <c r="C172" s="54">
        <f>SUM(C167:C171)</f>
        <v>20.5</v>
      </c>
      <c r="D172" s="54">
        <f>SUM(D167:D171)</f>
        <v>26.7</v>
      </c>
      <c r="E172" s="54">
        <f>SUM(E167:E171)</f>
        <v>43.300000000000004</v>
      </c>
      <c r="F172" s="54">
        <f>SUM(F167:F171)</f>
        <v>496.30000000000007</v>
      </c>
      <c r="G172" s="54"/>
      <c r="H172" s="54" t="e">
        <f>SUM(H167:H171)</f>
        <v>#REF!</v>
      </c>
      <c r="I172" s="50"/>
    </row>
    <row r="173" spans="1:9" x14ac:dyDescent="0.25">
      <c r="A173" s="150" t="str">
        <f>BS2</f>
        <v xml:space="preserve">Понедельник, Обед 2 неделя </v>
      </c>
      <c r="B173" s="150"/>
      <c r="C173" s="150"/>
      <c r="D173" s="150"/>
      <c r="E173" s="150"/>
      <c r="F173" s="150"/>
      <c r="G173" s="150"/>
      <c r="H173" s="151"/>
      <c r="I173" s="50"/>
    </row>
    <row r="174" spans="1:9" x14ac:dyDescent="0.25">
      <c r="A174" s="42" t="str">
        <f>BS4</f>
        <v>Салат из моркови и яблок</v>
      </c>
      <c r="B174" s="42">
        <f>BS5</f>
        <v>100</v>
      </c>
      <c r="C174" s="47">
        <v>1</v>
      </c>
      <c r="D174" s="47">
        <v>6.39</v>
      </c>
      <c r="E174" s="55">
        <v>10</v>
      </c>
      <c r="F174" s="55" t="s">
        <v>251</v>
      </c>
      <c r="G174" s="48"/>
      <c r="H174" s="42">
        <v>8.67</v>
      </c>
      <c r="I174" s="50"/>
    </row>
    <row r="175" spans="1:9" x14ac:dyDescent="0.25">
      <c r="A175" s="42" t="str">
        <f>BT4</f>
        <v>Суп картофельный с горохом</v>
      </c>
      <c r="B175" s="42">
        <f>BT5</f>
        <v>250</v>
      </c>
      <c r="C175" s="45">
        <v>5.8</v>
      </c>
      <c r="D175" s="45">
        <v>4.7</v>
      </c>
      <c r="E175" s="45">
        <v>22.4</v>
      </c>
      <c r="F175" s="45">
        <v>154.78</v>
      </c>
      <c r="G175" s="45" t="s">
        <v>186</v>
      </c>
      <c r="H175" s="47" t="e">
        <f>H124</f>
        <v>#REF!</v>
      </c>
      <c r="I175" s="50"/>
    </row>
    <row r="176" spans="1:9" x14ac:dyDescent="0.25">
      <c r="A176" s="42" t="str">
        <f>BU4</f>
        <v>Картофельное пюре</v>
      </c>
      <c r="B176" s="42">
        <f>BU5</f>
        <v>150</v>
      </c>
      <c r="C176" s="45">
        <v>3</v>
      </c>
      <c r="D176" s="45">
        <v>5.7</v>
      </c>
      <c r="E176" s="45">
        <v>23.7</v>
      </c>
      <c r="F176" s="45">
        <v>158.30000000000001</v>
      </c>
      <c r="G176" s="45" t="s">
        <v>202</v>
      </c>
      <c r="H176" s="47" t="e">
        <f>BU58</f>
        <v>#REF!</v>
      </c>
      <c r="I176" s="50"/>
    </row>
    <row r="177" spans="1:9" x14ac:dyDescent="0.25">
      <c r="A177" s="42" t="str">
        <f>BV4</f>
        <v>Печень говяжья по-строгановски</v>
      </c>
      <c r="B177" s="42">
        <f>BV5</f>
        <v>90</v>
      </c>
      <c r="C177" s="45">
        <v>20.100000000000001</v>
      </c>
      <c r="D177" s="45">
        <v>21</v>
      </c>
      <c r="E177" s="45">
        <v>7.95</v>
      </c>
      <c r="F177" s="45">
        <v>301.05</v>
      </c>
      <c r="G177" s="45" t="s">
        <v>208</v>
      </c>
      <c r="H177" s="47" t="e">
        <f>BV58</f>
        <v>#REF!</v>
      </c>
      <c r="I177" s="50"/>
    </row>
    <row r="178" spans="1:9" x14ac:dyDescent="0.25">
      <c r="A178" s="42" t="str">
        <f>BW4</f>
        <v>Компот из смеси сухофруктов</v>
      </c>
      <c r="B178" s="42">
        <f>BW5</f>
        <v>200</v>
      </c>
      <c r="C178" s="45" t="s">
        <v>193</v>
      </c>
      <c r="D178" s="45" t="s">
        <v>194</v>
      </c>
      <c r="E178" s="45">
        <v>22.7</v>
      </c>
      <c r="F178" s="45">
        <v>93.2</v>
      </c>
      <c r="G178" s="45" t="s">
        <v>178</v>
      </c>
      <c r="H178" s="47" t="e">
        <f>BW58</f>
        <v>#REF!</v>
      </c>
      <c r="I178" s="50"/>
    </row>
    <row r="179" spans="1:9" x14ac:dyDescent="0.25">
      <c r="A179" s="42" t="str">
        <f>BX4</f>
        <v>Хлеб ржано-пшеничный</v>
      </c>
      <c r="B179" s="42">
        <f>BX5</f>
        <v>40</v>
      </c>
      <c r="C179" s="45">
        <v>2.9</v>
      </c>
      <c r="D179" s="45">
        <v>0.5</v>
      </c>
      <c r="E179" s="45">
        <v>14.6</v>
      </c>
      <c r="F179" s="45">
        <v>74.8</v>
      </c>
      <c r="G179" s="45"/>
      <c r="H179" s="47">
        <v>1.57</v>
      </c>
      <c r="I179" s="50"/>
    </row>
    <row r="180" spans="1:9" x14ac:dyDescent="0.25">
      <c r="A180" s="42" t="str">
        <f>BY4</f>
        <v>Хлеб пшеничный</v>
      </c>
      <c r="B180" s="42">
        <f>BY5</f>
        <v>40</v>
      </c>
      <c r="C180" s="42">
        <v>3.2</v>
      </c>
      <c r="D180" s="42">
        <v>0.5</v>
      </c>
      <c r="E180" s="68">
        <v>19.899999999999999</v>
      </c>
      <c r="F180" s="68">
        <v>92.4</v>
      </c>
      <c r="G180" s="57"/>
      <c r="H180" s="42">
        <v>2.4</v>
      </c>
      <c r="I180" s="50"/>
    </row>
    <row r="181" spans="1:9" x14ac:dyDescent="0.25">
      <c r="A181" s="52" t="s">
        <v>169</v>
      </c>
      <c r="B181" s="52">
        <f>SUM(B174:B180)</f>
        <v>870</v>
      </c>
      <c r="C181" s="52">
        <f t="shared" ref="C181:H181" si="433">SUM(C174:C180)</f>
        <v>36.000000000000007</v>
      </c>
      <c r="D181" s="52">
        <f t="shared" si="433"/>
        <v>38.79</v>
      </c>
      <c r="E181" s="52">
        <f t="shared" si="433"/>
        <v>121.25</v>
      </c>
      <c r="F181" s="52">
        <f t="shared" si="433"/>
        <v>874.53000000000009</v>
      </c>
      <c r="G181" s="52"/>
      <c r="H181" s="54" t="e">
        <f t="shared" si="433"/>
        <v>#REF!</v>
      </c>
      <c r="I181" s="50"/>
    </row>
    <row r="182" spans="1:9" x14ac:dyDescent="0.25">
      <c r="A182" s="52" t="s">
        <v>170</v>
      </c>
      <c r="B182" s="52">
        <f>B172+B181</f>
        <v>1320</v>
      </c>
      <c r="C182" s="52">
        <f t="shared" ref="C182:H182" si="434">C172+C181</f>
        <v>56.500000000000007</v>
      </c>
      <c r="D182" s="52">
        <f t="shared" si="434"/>
        <v>65.489999999999995</v>
      </c>
      <c r="E182" s="52">
        <f t="shared" si="434"/>
        <v>164.55</v>
      </c>
      <c r="F182" s="52">
        <f t="shared" si="434"/>
        <v>1370.8300000000002</v>
      </c>
      <c r="G182" s="52"/>
      <c r="H182" s="54" t="e">
        <f t="shared" si="434"/>
        <v>#REF!</v>
      </c>
      <c r="I182" s="50"/>
    </row>
    <row r="183" spans="1:9" x14ac:dyDescent="0.25">
      <c r="A183" s="154" t="str">
        <f>BZ2</f>
        <v xml:space="preserve">Вторник, Завтрак 2 неделя </v>
      </c>
      <c r="B183" s="154"/>
      <c r="C183" s="154"/>
      <c r="D183" s="154"/>
      <c r="E183" s="154"/>
      <c r="F183" s="154"/>
      <c r="G183" s="154"/>
      <c r="H183" s="155"/>
      <c r="I183" s="50"/>
    </row>
    <row r="184" spans="1:9" x14ac:dyDescent="0.25">
      <c r="A184" s="49" t="s">
        <v>247</v>
      </c>
      <c r="B184" s="75">
        <v>200</v>
      </c>
      <c r="C184" s="44">
        <v>6</v>
      </c>
      <c r="D184" s="44">
        <v>6</v>
      </c>
      <c r="E184" s="44">
        <v>9.4</v>
      </c>
      <c r="F184" s="44">
        <v>120</v>
      </c>
      <c r="G184" s="44"/>
      <c r="H184" s="75">
        <v>35</v>
      </c>
      <c r="I184" s="50"/>
    </row>
    <row r="185" spans="1:9" x14ac:dyDescent="0.25">
      <c r="A185" s="76" t="str">
        <f>CA4</f>
        <v>Макароны отварные с сыром</v>
      </c>
      <c r="B185" s="44">
        <f>CA5</f>
        <v>200</v>
      </c>
      <c r="C185" s="44">
        <v>9.92</v>
      </c>
      <c r="D185" s="44">
        <v>8.86</v>
      </c>
      <c r="E185" s="44">
        <v>42.33</v>
      </c>
      <c r="F185" s="44" t="s">
        <v>210</v>
      </c>
      <c r="G185" s="44" t="s">
        <v>209</v>
      </c>
      <c r="H185" s="45" t="e">
        <f>CA58</f>
        <v>#REF!</v>
      </c>
      <c r="I185" s="50"/>
    </row>
    <row r="186" spans="1:9" x14ac:dyDescent="0.25">
      <c r="A186" s="76" t="str">
        <f>CC4</f>
        <v>Какао с молоком</v>
      </c>
      <c r="B186" s="44">
        <f>CC5</f>
        <v>200</v>
      </c>
      <c r="C186" s="44">
        <v>4.5999999999999996</v>
      </c>
      <c r="D186" s="44">
        <v>4.3</v>
      </c>
      <c r="E186" s="44">
        <v>12.4</v>
      </c>
      <c r="F186" s="44" t="s">
        <v>207</v>
      </c>
      <c r="G186" s="44" t="s">
        <v>206</v>
      </c>
      <c r="H186" s="45" t="e">
        <f>CC58</f>
        <v>#REF!</v>
      </c>
      <c r="I186" s="50"/>
    </row>
    <row r="187" spans="1:9" x14ac:dyDescent="0.25">
      <c r="A187" s="72" t="str">
        <f>CD4</f>
        <v>Хлеб  ржано-пшеничный</v>
      </c>
      <c r="B187" s="44">
        <f>CD5</f>
        <v>40</v>
      </c>
      <c r="C187" s="44">
        <v>2.9</v>
      </c>
      <c r="D187" s="44">
        <v>0.5</v>
      </c>
      <c r="E187" s="44">
        <v>14.6</v>
      </c>
      <c r="F187" s="44">
        <v>74.8</v>
      </c>
      <c r="G187" s="44"/>
      <c r="H187" s="42">
        <v>1.57</v>
      </c>
      <c r="I187" s="50"/>
    </row>
    <row r="188" spans="1:9" x14ac:dyDescent="0.25">
      <c r="A188" s="72" t="str">
        <f>CE4</f>
        <v>Мёд</v>
      </c>
      <c r="B188" s="48">
        <v>10</v>
      </c>
      <c r="C188" s="45">
        <v>0.1</v>
      </c>
      <c r="D188" s="45">
        <v>0</v>
      </c>
      <c r="E188" s="51">
        <v>8</v>
      </c>
      <c r="F188" s="51">
        <v>30.8</v>
      </c>
      <c r="G188" s="48"/>
      <c r="H188" s="42">
        <v>3.5</v>
      </c>
      <c r="I188" s="50"/>
    </row>
    <row r="189" spans="1:9" x14ac:dyDescent="0.25">
      <c r="A189" s="52" t="s">
        <v>169</v>
      </c>
      <c r="B189" s="53">
        <f>SUM(B184:B188)</f>
        <v>650</v>
      </c>
      <c r="C189" s="53">
        <f>SUM(C184:C188)</f>
        <v>23.52</v>
      </c>
      <c r="D189" s="53">
        <f>SUM(D184:D188)</f>
        <v>19.66</v>
      </c>
      <c r="E189" s="53">
        <f>SUM(E184:E188)</f>
        <v>86.72999999999999</v>
      </c>
      <c r="F189" s="53">
        <f>SUM(F184:F188)</f>
        <v>225.60000000000002</v>
      </c>
      <c r="G189" s="53"/>
      <c r="H189" s="64" t="e">
        <f>SUM(H184:H188)</f>
        <v>#REF!</v>
      </c>
      <c r="I189" s="50"/>
    </row>
    <row r="190" spans="1:9" x14ac:dyDescent="0.25">
      <c r="A190" s="150" t="str">
        <f>CF2</f>
        <v xml:space="preserve">Вторник, Обед 2 неделя </v>
      </c>
      <c r="B190" s="150"/>
      <c r="C190" s="150"/>
      <c r="D190" s="150"/>
      <c r="E190" s="150"/>
      <c r="F190" s="150"/>
      <c r="G190" s="150"/>
      <c r="H190" s="151"/>
      <c r="I190" s="50"/>
    </row>
    <row r="191" spans="1:9" ht="30" x14ac:dyDescent="0.25">
      <c r="A191" s="72" t="str">
        <f>CF4</f>
        <v>Салат из белокачанной капусты с морковью</v>
      </c>
      <c r="B191" s="42">
        <f>CF5</f>
        <v>100</v>
      </c>
      <c r="C191" s="77">
        <v>1.6666666666666667</v>
      </c>
      <c r="D191" s="77">
        <v>10</v>
      </c>
      <c r="E191" s="77">
        <v>10.166666666666666</v>
      </c>
      <c r="F191" s="77">
        <v>137.33333333333334</v>
      </c>
      <c r="G191" s="77" t="s">
        <v>226</v>
      </c>
      <c r="H191" s="77" t="e">
        <f>CF58</f>
        <v>#REF!</v>
      </c>
      <c r="I191" s="50"/>
    </row>
    <row r="192" spans="1:9" x14ac:dyDescent="0.25">
      <c r="A192" s="42" t="str">
        <f>CG4</f>
        <v>Рассольник Ленинградский</v>
      </c>
      <c r="B192" s="42">
        <f>CG5</f>
        <v>250</v>
      </c>
      <c r="C192" s="77">
        <v>2.4500000000000002</v>
      </c>
      <c r="D192" s="77">
        <v>6.13</v>
      </c>
      <c r="E192" s="77">
        <v>16.57</v>
      </c>
      <c r="F192" s="77">
        <v>131.28</v>
      </c>
      <c r="G192" s="78" t="s">
        <v>228</v>
      </c>
      <c r="H192" s="77" t="e">
        <f>CG58</f>
        <v>#REF!</v>
      </c>
      <c r="I192" s="50"/>
    </row>
    <row r="193" spans="1:144" x14ac:dyDescent="0.25">
      <c r="A193" s="42" t="str">
        <f>CH4</f>
        <v>Котлеты рыбные (минтай)</v>
      </c>
      <c r="B193" s="42">
        <f>CH5</f>
        <v>100</v>
      </c>
      <c r="C193" s="77">
        <v>14.1</v>
      </c>
      <c r="D193" s="77">
        <v>2.8</v>
      </c>
      <c r="E193" s="77">
        <v>7.3</v>
      </c>
      <c r="F193" s="77">
        <v>110.6</v>
      </c>
      <c r="G193" s="77" t="s">
        <v>211</v>
      </c>
      <c r="H193" s="77" t="e">
        <f>CH58</f>
        <v>#REF!</v>
      </c>
      <c r="I193" s="50"/>
      <c r="EN193" s="32"/>
    </row>
    <row r="194" spans="1:144" x14ac:dyDescent="0.25">
      <c r="A194" s="42" t="str">
        <f>CI4</f>
        <v>Рис отварной</v>
      </c>
      <c r="B194" s="42">
        <f>CI5</f>
        <v>150</v>
      </c>
      <c r="C194" s="77">
        <v>3.6</v>
      </c>
      <c r="D194" s="77">
        <v>5.2</v>
      </c>
      <c r="E194" s="77">
        <v>38.1</v>
      </c>
      <c r="F194" s="77">
        <v>213.5</v>
      </c>
      <c r="G194" s="77" t="s">
        <v>212</v>
      </c>
      <c r="H194" s="77" t="e">
        <f>CI58</f>
        <v>#REF!</v>
      </c>
      <c r="I194" s="50"/>
    </row>
    <row r="195" spans="1:144" x14ac:dyDescent="0.25">
      <c r="A195" s="42" t="str">
        <f>CJ4</f>
        <v>Сок (в ассортименте)</v>
      </c>
      <c r="B195" s="42">
        <f>CJ5</f>
        <v>180</v>
      </c>
      <c r="C195" s="77">
        <v>0.4</v>
      </c>
      <c r="D195" s="77">
        <v>0.4</v>
      </c>
      <c r="E195" s="77">
        <v>20.9</v>
      </c>
      <c r="F195" s="77">
        <v>86.4</v>
      </c>
      <c r="G195" s="77"/>
      <c r="H195" s="77" t="e">
        <f>H143</f>
        <v>#REF!</v>
      </c>
      <c r="I195" s="50"/>
    </row>
    <row r="196" spans="1:144" x14ac:dyDescent="0.25">
      <c r="A196" s="42" t="str">
        <f>CK4</f>
        <v>Хлеб ржано-пшеничный</v>
      </c>
      <c r="B196" s="42">
        <f>CK5</f>
        <v>40</v>
      </c>
      <c r="C196" s="77">
        <v>2.9</v>
      </c>
      <c r="D196" s="77">
        <v>0.5</v>
      </c>
      <c r="E196" s="77">
        <v>14.6</v>
      </c>
      <c r="F196" s="77">
        <v>74.8</v>
      </c>
      <c r="G196" s="77"/>
      <c r="H196" s="77">
        <v>1.57</v>
      </c>
      <c r="I196" s="50"/>
    </row>
    <row r="197" spans="1:144" x14ac:dyDescent="0.25">
      <c r="A197" s="42" t="str">
        <f>CL4</f>
        <v>Хлеб пшеничный</v>
      </c>
      <c r="B197" s="42">
        <f>CL5</f>
        <v>40</v>
      </c>
      <c r="C197" s="77">
        <v>3.2</v>
      </c>
      <c r="D197" s="77">
        <v>0.5</v>
      </c>
      <c r="E197" s="77">
        <v>19.899999999999999</v>
      </c>
      <c r="F197" s="77">
        <v>92.4</v>
      </c>
      <c r="G197" s="77"/>
      <c r="H197" s="77">
        <v>2.4</v>
      </c>
      <c r="I197" s="50"/>
    </row>
    <row r="198" spans="1:144" x14ac:dyDescent="0.25">
      <c r="A198" s="52" t="s">
        <v>169</v>
      </c>
      <c r="B198" s="52">
        <f>SUM(B192:B197)</f>
        <v>760</v>
      </c>
      <c r="C198" s="77">
        <f t="shared" ref="C198:F198" si="435">SUM(C191:C197)</f>
        <v>28.316666666666666</v>
      </c>
      <c r="D198" s="77">
        <f t="shared" si="435"/>
        <v>25.529999999999998</v>
      </c>
      <c r="E198" s="77">
        <f t="shared" si="435"/>
        <v>127.53666666666666</v>
      </c>
      <c r="F198" s="77">
        <f t="shared" si="435"/>
        <v>846.31333333333328</v>
      </c>
      <c r="G198" s="77"/>
      <c r="H198" s="77" t="e">
        <f>SUM(H191:H197)</f>
        <v>#REF!</v>
      </c>
      <c r="I198" s="50"/>
    </row>
    <row r="199" spans="1:144" s="100" customFormat="1" ht="14.25" x14ac:dyDescent="0.2">
      <c r="A199" s="52" t="s">
        <v>170</v>
      </c>
      <c r="B199" s="52">
        <f>B189+B198</f>
        <v>1410</v>
      </c>
      <c r="C199" s="99">
        <f t="shared" ref="C199:H199" si="436">C189+C198</f>
        <v>51.836666666666666</v>
      </c>
      <c r="D199" s="99">
        <f t="shared" si="436"/>
        <v>45.19</v>
      </c>
      <c r="E199" s="99">
        <f t="shared" si="436"/>
        <v>214.26666666666665</v>
      </c>
      <c r="F199" s="99">
        <f t="shared" si="436"/>
        <v>1071.9133333333334</v>
      </c>
      <c r="G199" s="99"/>
      <c r="H199" s="99" t="e">
        <f t="shared" si="436"/>
        <v>#REF!</v>
      </c>
      <c r="I199" s="62"/>
    </row>
    <row r="200" spans="1:144" x14ac:dyDescent="0.25">
      <c r="A200" s="150" t="str">
        <f>CM2</f>
        <v xml:space="preserve">Среда, Завтрак 2 неделя </v>
      </c>
      <c r="B200" s="150"/>
      <c r="C200" s="150"/>
      <c r="D200" s="150"/>
      <c r="E200" s="150"/>
      <c r="F200" s="150"/>
      <c r="G200" s="150"/>
      <c r="H200" s="151"/>
      <c r="I200" s="50"/>
    </row>
    <row r="201" spans="1:144" x14ac:dyDescent="0.25">
      <c r="A201" s="72" t="str">
        <f>CM4</f>
        <v>Запеканка из творога</v>
      </c>
      <c r="B201" s="44">
        <f>CM5</f>
        <v>200</v>
      </c>
      <c r="C201" s="45" t="s">
        <v>213</v>
      </c>
      <c r="D201" s="45">
        <v>21.6</v>
      </c>
      <c r="E201" s="45" t="s">
        <v>214</v>
      </c>
      <c r="F201" s="45" t="s">
        <v>215</v>
      </c>
      <c r="G201" s="79" t="s">
        <v>216</v>
      </c>
      <c r="H201" s="45" t="e">
        <f>CM58</f>
        <v>#REF!</v>
      </c>
      <c r="I201" s="50"/>
    </row>
    <row r="202" spans="1:144" x14ac:dyDescent="0.25">
      <c r="A202" s="72" t="str">
        <f>CN4</f>
        <v>Повидло</v>
      </c>
      <c r="B202" s="44">
        <f>CN5</f>
        <v>20</v>
      </c>
      <c r="C202" s="45">
        <v>0</v>
      </c>
      <c r="D202" s="45">
        <v>0</v>
      </c>
      <c r="E202" s="45">
        <v>12.2</v>
      </c>
      <c r="F202" s="45">
        <v>48.8</v>
      </c>
      <c r="G202" s="45"/>
      <c r="H202" s="45" t="e">
        <f>CN58</f>
        <v>#REF!</v>
      </c>
      <c r="I202" s="50"/>
    </row>
    <row r="203" spans="1:144" x14ac:dyDescent="0.25">
      <c r="A203" s="72" t="str">
        <f>CO4</f>
        <v>Чай с сахаром</v>
      </c>
      <c r="B203" s="44">
        <f>CO5</f>
        <v>200</v>
      </c>
      <c r="C203" s="47">
        <v>0.2</v>
      </c>
      <c r="D203" s="47">
        <v>0</v>
      </c>
      <c r="E203" s="47">
        <v>6.5</v>
      </c>
      <c r="F203" s="47">
        <v>26.8</v>
      </c>
      <c r="G203" s="47" t="s">
        <v>179</v>
      </c>
      <c r="H203" s="45" t="e">
        <f>H134</f>
        <v>#REF!</v>
      </c>
      <c r="I203" s="50"/>
    </row>
    <row r="204" spans="1:144" x14ac:dyDescent="0.25">
      <c r="A204" s="72" t="str">
        <f>CP4</f>
        <v>Хлеб пшеничный</v>
      </c>
      <c r="B204" s="44">
        <f>CP5</f>
        <v>30</v>
      </c>
      <c r="C204" s="42">
        <v>3.2</v>
      </c>
      <c r="D204" s="42">
        <v>0.5</v>
      </c>
      <c r="E204" s="42">
        <v>19.899999999999999</v>
      </c>
      <c r="F204" s="42">
        <v>92.4</v>
      </c>
      <c r="G204" s="57"/>
      <c r="H204" s="42">
        <v>2</v>
      </c>
      <c r="I204" s="50"/>
    </row>
    <row r="205" spans="1:144" x14ac:dyDescent="0.25">
      <c r="A205" s="72" t="str">
        <f>CQ4</f>
        <v>Мёд</v>
      </c>
      <c r="B205" s="48">
        <v>10</v>
      </c>
      <c r="C205" s="45">
        <v>0.1</v>
      </c>
      <c r="D205" s="45">
        <v>0</v>
      </c>
      <c r="E205" s="45">
        <v>8</v>
      </c>
      <c r="F205" s="45">
        <v>30.8</v>
      </c>
      <c r="G205" s="48"/>
      <c r="H205" s="42">
        <v>3.5</v>
      </c>
      <c r="I205" s="50"/>
    </row>
    <row r="206" spans="1:144" x14ac:dyDescent="0.25">
      <c r="A206" s="72" t="s">
        <v>252</v>
      </c>
      <c r="B206" s="44">
        <v>100</v>
      </c>
      <c r="C206" s="42">
        <v>0.4</v>
      </c>
      <c r="D206" s="42">
        <v>0.4</v>
      </c>
      <c r="E206" s="42">
        <v>9.8000000000000007</v>
      </c>
      <c r="F206" s="42">
        <v>47</v>
      </c>
      <c r="G206" s="57"/>
      <c r="H206" s="47">
        <v>10</v>
      </c>
      <c r="I206" s="50"/>
    </row>
    <row r="207" spans="1:144" x14ac:dyDescent="0.25">
      <c r="A207" s="52" t="s">
        <v>169</v>
      </c>
      <c r="B207" s="52">
        <f>SUM(B201:B206)</f>
        <v>560</v>
      </c>
      <c r="C207" s="52">
        <f t="shared" ref="C207:H207" si="437">SUM(C201:C206)</f>
        <v>3.9000000000000004</v>
      </c>
      <c r="D207" s="52">
        <f t="shared" si="437"/>
        <v>22.5</v>
      </c>
      <c r="E207" s="52">
        <f t="shared" si="437"/>
        <v>56.399999999999991</v>
      </c>
      <c r="F207" s="52">
        <f t="shared" si="437"/>
        <v>245.8</v>
      </c>
      <c r="G207" s="52"/>
      <c r="H207" s="52" t="e">
        <f t="shared" si="437"/>
        <v>#REF!</v>
      </c>
      <c r="I207" s="50"/>
    </row>
    <row r="208" spans="1:144" x14ac:dyDescent="0.25">
      <c r="A208" s="150" t="str">
        <f>CS2</f>
        <v xml:space="preserve">Среда, Обед 2 неделя </v>
      </c>
      <c r="B208" s="150"/>
      <c r="C208" s="150"/>
      <c r="D208" s="150"/>
      <c r="E208" s="150"/>
      <c r="F208" s="150"/>
      <c r="G208" s="150"/>
      <c r="H208" s="151"/>
      <c r="I208" s="50"/>
    </row>
    <row r="209" spans="1:9" ht="30" x14ac:dyDescent="0.25">
      <c r="A209" s="72" t="str">
        <f>CS4</f>
        <v>Винегрет с растительным маслом</v>
      </c>
      <c r="B209" s="42">
        <f>CS5</f>
        <v>100</v>
      </c>
      <c r="C209" s="47">
        <v>1.5</v>
      </c>
      <c r="D209" s="47">
        <v>7.1</v>
      </c>
      <c r="E209" s="45" t="s">
        <v>217</v>
      </c>
      <c r="F209" s="47">
        <v>106.8</v>
      </c>
      <c r="G209" s="47" t="s">
        <v>218</v>
      </c>
      <c r="H209" s="47" t="e">
        <f>CS58</f>
        <v>#REF!</v>
      </c>
      <c r="I209" s="50"/>
    </row>
    <row r="210" spans="1:9" ht="30" x14ac:dyDescent="0.25">
      <c r="A210" s="72" t="str">
        <f>CT4</f>
        <v>Борщ с капустой и картофелем со сметаной</v>
      </c>
      <c r="B210" s="42">
        <f>CT5</f>
        <v>250</v>
      </c>
      <c r="C210" s="47">
        <v>2.8</v>
      </c>
      <c r="D210" s="47">
        <v>6.9</v>
      </c>
      <c r="E210" s="45">
        <v>13.9</v>
      </c>
      <c r="F210" s="47">
        <v>127.1</v>
      </c>
      <c r="G210" s="47" t="s">
        <v>182</v>
      </c>
      <c r="H210" s="47" t="e">
        <f>H106</f>
        <v>#REF!</v>
      </c>
      <c r="I210" s="50"/>
    </row>
    <row r="211" spans="1:9" x14ac:dyDescent="0.25">
      <c r="A211" s="72" t="str">
        <f>CU4</f>
        <v>Курица отварная</v>
      </c>
      <c r="B211" s="44">
        <f>CU5</f>
        <v>100</v>
      </c>
      <c r="C211" s="47">
        <v>11.58</v>
      </c>
      <c r="D211" s="47">
        <v>0.86</v>
      </c>
      <c r="E211" s="45">
        <v>0.42</v>
      </c>
      <c r="F211" s="47">
        <v>55.74</v>
      </c>
      <c r="G211" s="47" t="s">
        <v>219</v>
      </c>
      <c r="H211" s="47" t="e">
        <f>CU58</f>
        <v>#REF!</v>
      </c>
      <c r="I211" s="50"/>
    </row>
    <row r="212" spans="1:9" x14ac:dyDescent="0.25">
      <c r="A212" s="49" t="str">
        <f>CV4</f>
        <v>Каша гречневая рассыпчатая</v>
      </c>
      <c r="B212" s="42">
        <f>CV5</f>
        <v>180</v>
      </c>
      <c r="C212" s="47">
        <v>9.8399999999999981</v>
      </c>
      <c r="D212" s="47">
        <v>7.8</v>
      </c>
      <c r="E212" s="45">
        <v>51.359999999999992</v>
      </c>
      <c r="F212" s="47">
        <v>315</v>
      </c>
      <c r="G212" s="57" t="s">
        <v>220</v>
      </c>
      <c r="H212" s="47" t="e">
        <f>CV58</f>
        <v>#REF!</v>
      </c>
      <c r="I212" s="50"/>
    </row>
    <row r="213" spans="1:9" x14ac:dyDescent="0.25">
      <c r="A213" s="72" t="str">
        <f>CW4</f>
        <v>Компот из смети сухофруктов</v>
      </c>
      <c r="B213" s="42">
        <f>CW5</f>
        <v>180</v>
      </c>
      <c r="C213" s="45" t="s">
        <v>193</v>
      </c>
      <c r="D213" s="45" t="s">
        <v>194</v>
      </c>
      <c r="E213" s="45">
        <v>22.7</v>
      </c>
      <c r="F213" s="47">
        <v>93.2</v>
      </c>
      <c r="G213" s="57" t="s">
        <v>178</v>
      </c>
      <c r="H213" s="47" t="e">
        <f>H178</f>
        <v>#REF!</v>
      </c>
      <c r="I213" s="50"/>
    </row>
    <row r="214" spans="1:9" x14ac:dyDescent="0.25">
      <c r="A214" s="42" t="str">
        <f>CX4</f>
        <v>Хлеб ржано-пшеничный</v>
      </c>
      <c r="B214" s="42">
        <f>CX5</f>
        <v>40</v>
      </c>
      <c r="C214" s="47">
        <v>2.9</v>
      </c>
      <c r="D214" s="47">
        <v>0.5</v>
      </c>
      <c r="E214" s="45">
        <v>14.6</v>
      </c>
      <c r="F214" s="47">
        <v>74.8</v>
      </c>
      <c r="G214" s="57"/>
      <c r="H214" s="42">
        <v>1.57</v>
      </c>
      <c r="I214" s="50"/>
    </row>
    <row r="215" spans="1:9" x14ac:dyDescent="0.25">
      <c r="A215" s="42" t="str">
        <f>CY4</f>
        <v>Хлеб пшеничный</v>
      </c>
      <c r="B215" s="42">
        <f>CY5</f>
        <v>40</v>
      </c>
      <c r="C215" s="47">
        <v>3.2</v>
      </c>
      <c r="D215" s="47">
        <v>0.5</v>
      </c>
      <c r="E215" s="45">
        <v>19.899999999999999</v>
      </c>
      <c r="F215" s="47">
        <v>92.4</v>
      </c>
      <c r="G215" s="57"/>
      <c r="H215" s="42">
        <v>2.4</v>
      </c>
      <c r="I215" s="50"/>
    </row>
    <row r="216" spans="1:9" x14ac:dyDescent="0.25">
      <c r="A216" s="59" t="s">
        <v>169</v>
      </c>
      <c r="B216" s="59">
        <f>SUM(B209:B215)</f>
        <v>890</v>
      </c>
      <c r="C216" s="59">
        <f t="shared" ref="C216:H216" si="438">SUM(C209:C215)</f>
        <v>31.819999999999997</v>
      </c>
      <c r="D216" s="59">
        <f t="shared" si="438"/>
        <v>23.66</v>
      </c>
      <c r="E216" s="59">
        <f t="shared" si="438"/>
        <v>122.88</v>
      </c>
      <c r="F216" s="59">
        <f t="shared" si="438"/>
        <v>865.04</v>
      </c>
      <c r="G216" s="59"/>
      <c r="H216" s="60" t="e">
        <f t="shared" si="438"/>
        <v>#REF!</v>
      </c>
      <c r="I216" s="50"/>
    </row>
    <row r="217" spans="1:9" x14ac:dyDescent="0.25">
      <c r="A217" s="59" t="s">
        <v>170</v>
      </c>
      <c r="B217" s="59">
        <f>B207+B216</f>
        <v>1450</v>
      </c>
      <c r="C217" s="59">
        <f t="shared" ref="C217:H217" si="439">C207+C216</f>
        <v>35.72</v>
      </c>
      <c r="D217" s="59">
        <f t="shared" si="439"/>
        <v>46.16</v>
      </c>
      <c r="E217" s="59">
        <f t="shared" si="439"/>
        <v>179.27999999999997</v>
      </c>
      <c r="F217" s="59">
        <f t="shared" si="439"/>
        <v>1110.8399999999999</v>
      </c>
      <c r="G217" s="59"/>
      <c r="H217" s="60" t="e">
        <f t="shared" si="439"/>
        <v>#REF!</v>
      </c>
      <c r="I217" s="50"/>
    </row>
    <row r="218" spans="1:9" x14ac:dyDescent="0.25">
      <c r="A218" s="150" t="str">
        <f>CZ2</f>
        <v>Четверг, завтрак 2 неделя</v>
      </c>
      <c r="B218" s="150"/>
      <c r="C218" s="150"/>
      <c r="D218" s="150"/>
      <c r="E218" s="150"/>
      <c r="F218" s="150"/>
      <c r="G218" s="150"/>
      <c r="H218" s="151"/>
      <c r="I218" s="50"/>
    </row>
    <row r="219" spans="1:9" x14ac:dyDescent="0.25">
      <c r="A219" s="42" t="str">
        <f>CZ4</f>
        <v>Каша вязкая молочная пшенная</v>
      </c>
      <c r="B219" s="42">
        <f>CZ5</f>
        <v>200</v>
      </c>
      <c r="C219" s="45">
        <v>8.4</v>
      </c>
      <c r="D219" s="45">
        <v>11.5</v>
      </c>
      <c r="E219" s="45">
        <v>38.799999999999997</v>
      </c>
      <c r="F219" s="45">
        <v>292.10000000000002</v>
      </c>
      <c r="G219" s="79" t="s">
        <v>223</v>
      </c>
      <c r="H219" s="45" t="e">
        <f>CZ58</f>
        <v>#REF!</v>
      </c>
      <c r="I219" s="50"/>
    </row>
    <row r="220" spans="1:9" x14ac:dyDescent="0.25">
      <c r="A220" s="42" t="str">
        <f>DA4</f>
        <v>Чай с лимоном и сахаром</v>
      </c>
      <c r="B220" s="42">
        <f>DA5</f>
        <v>200</v>
      </c>
      <c r="C220" s="45">
        <v>0.3</v>
      </c>
      <c r="D220" s="45">
        <v>0</v>
      </c>
      <c r="E220" s="45">
        <v>6.7</v>
      </c>
      <c r="F220" s="45">
        <v>27.6</v>
      </c>
      <c r="G220" s="56" t="s">
        <v>174</v>
      </c>
      <c r="H220" s="45" t="e">
        <f>H168</f>
        <v>#REF!</v>
      </c>
      <c r="I220" s="50"/>
    </row>
    <row r="221" spans="1:9" x14ac:dyDescent="0.25">
      <c r="A221" s="42" t="str">
        <f>DB4</f>
        <v>Молоко 0,2 3,5%</v>
      </c>
      <c r="B221" s="42">
        <f>DB5</f>
        <v>200</v>
      </c>
      <c r="C221" s="45">
        <v>6</v>
      </c>
      <c r="D221" s="45">
        <v>6.4</v>
      </c>
      <c r="E221" s="51">
        <v>9.4</v>
      </c>
      <c r="F221" s="45">
        <v>120</v>
      </c>
      <c r="G221" s="73"/>
      <c r="H221" s="45">
        <v>35</v>
      </c>
      <c r="I221" s="50"/>
    </row>
    <row r="222" spans="1:9" x14ac:dyDescent="0.25">
      <c r="A222" s="42" t="s">
        <v>234</v>
      </c>
      <c r="B222" s="42">
        <f>DC5</f>
        <v>100</v>
      </c>
      <c r="C222" s="45">
        <v>0.4</v>
      </c>
      <c r="D222" s="45">
        <v>0.4</v>
      </c>
      <c r="E222" s="45">
        <v>9.8000000000000007</v>
      </c>
      <c r="F222" s="45">
        <v>47</v>
      </c>
      <c r="G222" s="73"/>
      <c r="H222" s="45">
        <f>H151</f>
        <v>10</v>
      </c>
      <c r="I222" s="50"/>
    </row>
    <row r="223" spans="1:9" x14ac:dyDescent="0.25">
      <c r="A223" s="42" t="str">
        <f>DD4</f>
        <v>Булочка сдобная Веснушка новая</v>
      </c>
      <c r="B223" s="42">
        <f>DD5</f>
        <v>50</v>
      </c>
      <c r="C223" s="45">
        <v>3.5</v>
      </c>
      <c r="D223" s="45">
        <v>2.5</v>
      </c>
      <c r="E223" s="45">
        <v>29</v>
      </c>
      <c r="F223" s="45">
        <v>150</v>
      </c>
      <c r="G223" s="48"/>
      <c r="H223" s="45" t="e">
        <f>H83</f>
        <v>#REF!</v>
      </c>
      <c r="I223" s="50"/>
    </row>
    <row r="224" spans="1:9" x14ac:dyDescent="0.25">
      <c r="A224" s="42" t="str">
        <f>DE4</f>
        <v>Мёд</v>
      </c>
      <c r="B224" s="48">
        <v>10</v>
      </c>
      <c r="C224" s="45">
        <v>0.1</v>
      </c>
      <c r="D224" s="45">
        <v>0</v>
      </c>
      <c r="E224" s="51">
        <v>8</v>
      </c>
      <c r="F224" s="51">
        <v>30.8</v>
      </c>
      <c r="G224" s="48"/>
      <c r="H224" s="45">
        <v>3.5</v>
      </c>
      <c r="I224" s="50"/>
    </row>
    <row r="225" spans="1:9" x14ac:dyDescent="0.25">
      <c r="A225" s="52" t="s">
        <v>169</v>
      </c>
      <c r="B225" s="52">
        <f>SUM(B219:B224)</f>
        <v>760</v>
      </c>
      <c r="C225" s="52">
        <f t="shared" ref="C225:H225" si="440">SUM(C219:C224)</f>
        <v>18.700000000000003</v>
      </c>
      <c r="D225" s="52">
        <f t="shared" si="440"/>
        <v>20.799999999999997</v>
      </c>
      <c r="E225" s="52">
        <f t="shared" si="440"/>
        <v>101.7</v>
      </c>
      <c r="F225" s="52">
        <f t="shared" si="440"/>
        <v>667.5</v>
      </c>
      <c r="G225" s="52"/>
      <c r="H225" s="52" t="e">
        <f t="shared" si="440"/>
        <v>#REF!</v>
      </c>
      <c r="I225" s="50"/>
    </row>
    <row r="226" spans="1:9" x14ac:dyDescent="0.25">
      <c r="A226" s="150" t="str">
        <f>DF2</f>
        <v xml:space="preserve">Четверг, Обед 2 неделя </v>
      </c>
      <c r="B226" s="150"/>
      <c r="C226" s="150"/>
      <c r="D226" s="150"/>
      <c r="E226" s="150"/>
      <c r="F226" s="150"/>
      <c r="G226" s="150"/>
      <c r="H226" s="151"/>
      <c r="I226" s="50"/>
    </row>
    <row r="227" spans="1:9" ht="30" x14ac:dyDescent="0.25">
      <c r="A227" s="72" t="str">
        <f>DF4</f>
        <v>Салат из белокочанной капусты с морковью</v>
      </c>
      <c r="B227" s="42">
        <f>DF5</f>
        <v>100</v>
      </c>
      <c r="C227" s="77">
        <v>1.6666666666666667</v>
      </c>
      <c r="D227" s="77">
        <v>10</v>
      </c>
      <c r="E227" s="77">
        <v>10.166666666666666</v>
      </c>
      <c r="F227" s="77">
        <v>137.33333333333334</v>
      </c>
      <c r="G227" s="77" t="s">
        <v>226</v>
      </c>
      <c r="H227" s="80" t="e">
        <f>DF58</f>
        <v>#REF!</v>
      </c>
      <c r="I227" s="50"/>
    </row>
    <row r="228" spans="1:9" x14ac:dyDescent="0.25">
      <c r="A228" s="42" t="str">
        <f>DG4</f>
        <v>Свекольник</v>
      </c>
      <c r="B228" s="42">
        <f>DG5</f>
        <v>250</v>
      </c>
      <c r="C228" s="77">
        <v>1.92</v>
      </c>
      <c r="D228" s="77">
        <v>6.33</v>
      </c>
      <c r="E228" s="77">
        <v>10.050000000000001</v>
      </c>
      <c r="F228" s="77">
        <v>104.12</v>
      </c>
      <c r="G228" s="67">
        <v>34</v>
      </c>
      <c r="H228" s="80" t="e">
        <f>DG58</f>
        <v>#REF!</v>
      </c>
      <c r="I228" s="50"/>
    </row>
    <row r="229" spans="1:9" x14ac:dyDescent="0.25">
      <c r="A229" s="42" t="str">
        <f>DH4</f>
        <v>Плов с курицей</v>
      </c>
      <c r="B229" s="42">
        <f>DH5</f>
        <v>200</v>
      </c>
      <c r="C229" s="77">
        <v>27.3</v>
      </c>
      <c r="D229" s="77">
        <v>7.9</v>
      </c>
      <c r="E229" s="81" t="s">
        <v>191</v>
      </c>
      <c r="F229" s="81" t="s">
        <v>192</v>
      </c>
      <c r="G229" s="76" t="s">
        <v>190</v>
      </c>
      <c r="H229" s="80" t="e">
        <f>H142</f>
        <v>#REF!</v>
      </c>
      <c r="I229" s="50"/>
    </row>
    <row r="230" spans="1:9" x14ac:dyDescent="0.25">
      <c r="A230" s="42" t="str">
        <f>DI4</f>
        <v>Чай с лимоном и сахаром</v>
      </c>
      <c r="B230" s="42">
        <f>DI5</f>
        <v>200</v>
      </c>
      <c r="C230" s="77">
        <v>0.3</v>
      </c>
      <c r="D230" s="77">
        <v>0</v>
      </c>
      <c r="E230" s="77">
        <v>6.7</v>
      </c>
      <c r="F230" s="77">
        <v>27.6</v>
      </c>
      <c r="G230" s="56" t="s">
        <v>174</v>
      </c>
      <c r="H230" s="82" t="e">
        <f>H143</f>
        <v>#REF!</v>
      </c>
      <c r="I230" s="50"/>
    </row>
    <row r="231" spans="1:9" x14ac:dyDescent="0.25">
      <c r="A231" s="42" t="str">
        <f>DJ4</f>
        <v>Хлеб ржано-пшеничный</v>
      </c>
      <c r="B231" s="42">
        <f>DJ5</f>
        <v>40</v>
      </c>
      <c r="C231" s="77">
        <v>2.9</v>
      </c>
      <c r="D231" s="77">
        <v>0.5</v>
      </c>
      <c r="E231" s="77">
        <v>14.6</v>
      </c>
      <c r="F231" s="77">
        <v>74.8</v>
      </c>
      <c r="G231" s="57"/>
      <c r="H231" s="71">
        <v>1.57</v>
      </c>
      <c r="I231" s="50"/>
    </row>
    <row r="232" spans="1:9" x14ac:dyDescent="0.25">
      <c r="A232" s="42" t="str">
        <f>DK4</f>
        <v>Хлеб пшеничный</v>
      </c>
      <c r="B232" s="42">
        <f>DK5</f>
        <v>40</v>
      </c>
      <c r="C232" s="77">
        <v>3.2</v>
      </c>
      <c r="D232" s="77">
        <v>0.5</v>
      </c>
      <c r="E232" s="77">
        <v>19.899999999999999</v>
      </c>
      <c r="F232" s="77">
        <v>92.4</v>
      </c>
      <c r="G232" s="57"/>
      <c r="H232" s="42">
        <v>2.4</v>
      </c>
      <c r="I232" s="50"/>
    </row>
    <row r="233" spans="1:9" x14ac:dyDescent="0.25">
      <c r="A233" s="52" t="s">
        <v>169</v>
      </c>
      <c r="B233" s="52">
        <f>SUM(B227:B232)</f>
        <v>830</v>
      </c>
      <c r="C233" s="52">
        <f t="shared" ref="C233:H233" si="441">SUM(C227:C232)</f>
        <v>37.286666666666669</v>
      </c>
      <c r="D233" s="52">
        <f t="shared" si="441"/>
        <v>25.229999999999997</v>
      </c>
      <c r="E233" s="52">
        <f t="shared" si="441"/>
        <v>61.416666666666664</v>
      </c>
      <c r="F233" s="52">
        <f t="shared" si="441"/>
        <v>436.25333333333333</v>
      </c>
      <c r="G233" s="69"/>
      <c r="H233" s="54" t="e">
        <f t="shared" si="441"/>
        <v>#REF!</v>
      </c>
      <c r="I233" s="50"/>
    </row>
    <row r="234" spans="1:9" x14ac:dyDescent="0.25">
      <c r="A234" s="59" t="s">
        <v>170</v>
      </c>
      <c r="B234" s="59">
        <f>B225+B233</f>
        <v>1590</v>
      </c>
      <c r="C234" s="59">
        <f t="shared" ref="C234:H234" si="442">C225+C233</f>
        <v>55.986666666666672</v>
      </c>
      <c r="D234" s="59">
        <f t="shared" si="442"/>
        <v>46.029999999999994</v>
      </c>
      <c r="E234" s="59">
        <f t="shared" si="442"/>
        <v>163.11666666666667</v>
      </c>
      <c r="F234" s="59">
        <f t="shared" si="442"/>
        <v>1103.7533333333333</v>
      </c>
      <c r="G234" s="59"/>
      <c r="H234" s="54" t="e">
        <f t="shared" si="442"/>
        <v>#REF!</v>
      </c>
      <c r="I234" s="50"/>
    </row>
    <row r="235" spans="1:9" x14ac:dyDescent="0.25">
      <c r="A235" s="150" t="str">
        <f>DL2</f>
        <v xml:space="preserve">Пятница, Завтрак 2 неделя </v>
      </c>
      <c r="B235" s="150"/>
      <c r="C235" s="150"/>
      <c r="D235" s="150"/>
      <c r="E235" s="150"/>
      <c r="F235" s="150"/>
      <c r="G235" s="150"/>
      <c r="H235" s="151"/>
      <c r="I235" s="50"/>
    </row>
    <row r="236" spans="1:9" x14ac:dyDescent="0.25">
      <c r="A236" s="42" t="str">
        <f>DL4</f>
        <v>Каша вязкая молочная овсяная</v>
      </c>
      <c r="B236" s="42">
        <f>DL5</f>
        <v>200</v>
      </c>
      <c r="C236" s="47">
        <v>8.6999999999999993</v>
      </c>
      <c r="D236" s="47">
        <v>10.6</v>
      </c>
      <c r="E236" s="47">
        <v>40</v>
      </c>
      <c r="F236" s="47">
        <v>289.89999999999998</v>
      </c>
      <c r="G236" s="79" t="s">
        <v>195</v>
      </c>
      <c r="H236" s="47" t="e">
        <f>DL58</f>
        <v>#REF!</v>
      </c>
      <c r="I236" s="50"/>
    </row>
    <row r="237" spans="1:9" x14ac:dyDescent="0.25">
      <c r="A237" s="42" t="str">
        <f>DM4</f>
        <v>Чай с сахаром</v>
      </c>
      <c r="B237" s="42">
        <f>DM5</f>
        <v>200</v>
      </c>
      <c r="C237" s="47">
        <v>0.2</v>
      </c>
      <c r="D237" s="47">
        <v>0</v>
      </c>
      <c r="E237" s="47">
        <v>6.5</v>
      </c>
      <c r="F237" s="47">
        <v>26.8</v>
      </c>
      <c r="G237" s="79" t="s">
        <v>179</v>
      </c>
      <c r="H237" s="47" t="e">
        <f>H98</f>
        <v>#REF!</v>
      </c>
      <c r="I237" s="50"/>
    </row>
    <row r="238" spans="1:9" x14ac:dyDescent="0.25">
      <c r="A238" s="42" t="str">
        <f>DN4</f>
        <v>Яблоко</v>
      </c>
      <c r="B238" s="42">
        <f>DN5</f>
        <v>100</v>
      </c>
      <c r="C238" s="42">
        <v>0.4</v>
      </c>
      <c r="D238" s="42">
        <v>0.4</v>
      </c>
      <c r="E238" s="42">
        <v>9.8000000000000007</v>
      </c>
      <c r="F238" s="42">
        <v>47</v>
      </c>
      <c r="G238" s="57"/>
      <c r="H238" s="47" t="e">
        <f>H129</f>
        <v>#REF!</v>
      </c>
      <c r="I238" s="50"/>
    </row>
    <row r="239" spans="1:9" x14ac:dyDescent="0.25">
      <c r="A239" s="42" t="str">
        <f>DO4</f>
        <v>Батон</v>
      </c>
      <c r="B239" s="42">
        <f>DO5</f>
        <v>40</v>
      </c>
      <c r="C239" s="45">
        <v>3.2</v>
      </c>
      <c r="D239" s="45">
        <v>0.4</v>
      </c>
      <c r="E239" s="45">
        <v>19.600000000000001</v>
      </c>
      <c r="F239" s="51">
        <v>95.2</v>
      </c>
      <c r="G239" s="57"/>
      <c r="H239" s="47" t="e">
        <f>H152</f>
        <v>#REF!</v>
      </c>
      <c r="I239" s="50"/>
    </row>
    <row r="240" spans="1:9" x14ac:dyDescent="0.25">
      <c r="A240" s="68" t="s">
        <v>256</v>
      </c>
      <c r="B240" s="42">
        <v>30</v>
      </c>
      <c r="C240" s="45"/>
      <c r="D240" s="45"/>
      <c r="E240" s="45"/>
      <c r="F240" s="51"/>
      <c r="G240" s="57"/>
      <c r="H240" s="47"/>
      <c r="I240" s="50"/>
    </row>
    <row r="241" spans="1:9" ht="21.75" customHeight="1" x14ac:dyDescent="0.25">
      <c r="A241" s="42" t="str">
        <f>DQ4</f>
        <v>Мёд</v>
      </c>
      <c r="B241" s="48">
        <v>10</v>
      </c>
      <c r="C241" s="45">
        <v>0.1</v>
      </c>
      <c r="D241" s="45">
        <v>0</v>
      </c>
      <c r="E241" s="51">
        <v>8</v>
      </c>
      <c r="F241" s="51">
        <v>30.8</v>
      </c>
      <c r="G241" s="48"/>
      <c r="H241" s="42">
        <v>3.5</v>
      </c>
      <c r="I241" s="50"/>
    </row>
    <row r="242" spans="1:9" x14ac:dyDescent="0.25">
      <c r="A242" s="52" t="s">
        <v>172</v>
      </c>
      <c r="B242" s="52">
        <f>SUM(B236:B241)</f>
        <v>580</v>
      </c>
      <c r="C242" s="52">
        <f t="shared" ref="C242:H242" si="443">SUM(C236:C241)</f>
        <v>12.6</v>
      </c>
      <c r="D242" s="52">
        <f t="shared" si="443"/>
        <v>11.4</v>
      </c>
      <c r="E242" s="52">
        <f t="shared" si="443"/>
        <v>83.9</v>
      </c>
      <c r="F242" s="52">
        <f t="shared" si="443"/>
        <v>489.7</v>
      </c>
      <c r="G242" s="52"/>
      <c r="H242" s="52" t="e">
        <f t="shared" si="443"/>
        <v>#REF!</v>
      </c>
      <c r="I242" s="50"/>
    </row>
    <row r="243" spans="1:9" x14ac:dyDescent="0.25">
      <c r="A243" s="150" t="str">
        <f>DR2</f>
        <v xml:space="preserve">Пятница, Обед 2 неделя </v>
      </c>
      <c r="B243" s="150"/>
      <c r="C243" s="150"/>
      <c r="D243" s="150"/>
      <c r="E243" s="150"/>
      <c r="F243" s="150"/>
      <c r="G243" s="150"/>
      <c r="H243" s="151"/>
      <c r="I243" s="50"/>
    </row>
    <row r="244" spans="1:9" x14ac:dyDescent="0.25">
      <c r="A244" s="49" t="s">
        <v>237</v>
      </c>
      <c r="B244" s="42">
        <v>50</v>
      </c>
      <c r="C244" s="67">
        <v>1</v>
      </c>
      <c r="D244" s="67">
        <v>0.2</v>
      </c>
      <c r="E244" s="67">
        <v>3.2</v>
      </c>
      <c r="F244" s="67">
        <v>19</v>
      </c>
      <c r="G244" s="67"/>
      <c r="H244" s="42" t="e">
        <f>H123</f>
        <v>#REF!</v>
      </c>
      <c r="I244" s="50"/>
    </row>
    <row r="245" spans="1:9" x14ac:dyDescent="0.25">
      <c r="A245" s="72" t="str">
        <f>DS4</f>
        <v xml:space="preserve">Суп с рыбными консервами </v>
      </c>
      <c r="B245" s="44">
        <f>DS5</f>
        <v>250</v>
      </c>
      <c r="C245" s="45">
        <v>9.9</v>
      </c>
      <c r="D245" s="45">
        <v>4.875</v>
      </c>
      <c r="E245" s="45">
        <v>17.95</v>
      </c>
      <c r="F245" s="45">
        <v>155.15</v>
      </c>
      <c r="G245" s="83" t="s">
        <v>221</v>
      </c>
      <c r="H245" s="47" t="e">
        <f>DS58</f>
        <v>#REF!</v>
      </c>
      <c r="I245" s="50"/>
    </row>
    <row r="246" spans="1:9" ht="30" x14ac:dyDescent="0.25">
      <c r="A246" s="49" t="str">
        <f>DT4</f>
        <v>Запеканка картофельная с курицей</v>
      </c>
      <c r="B246" s="44">
        <f>DT5</f>
        <v>180</v>
      </c>
      <c r="C246" s="45">
        <v>21.51</v>
      </c>
      <c r="D246" s="45">
        <v>18.18</v>
      </c>
      <c r="E246" s="45">
        <v>28.35</v>
      </c>
      <c r="F246" s="45">
        <v>362.97</v>
      </c>
      <c r="G246" s="84" t="s">
        <v>222</v>
      </c>
      <c r="H246" s="47" t="e">
        <f>DT58</f>
        <v>#REF!</v>
      </c>
      <c r="I246" s="50"/>
    </row>
    <row r="247" spans="1:9" x14ac:dyDescent="0.25">
      <c r="A247" s="42" t="str">
        <f>DU4</f>
        <v>Компот из смети сухофруктов</v>
      </c>
      <c r="B247" s="42">
        <f>DU5</f>
        <v>180</v>
      </c>
      <c r="C247" s="45" t="s">
        <v>193</v>
      </c>
      <c r="D247" s="45" t="s">
        <v>194</v>
      </c>
      <c r="E247" s="45">
        <v>22.7</v>
      </c>
      <c r="F247" s="45">
        <v>93.2</v>
      </c>
      <c r="G247" s="56" t="s">
        <v>178</v>
      </c>
      <c r="H247" s="47" t="e">
        <f>H213</f>
        <v>#REF!</v>
      </c>
      <c r="I247" s="50"/>
    </row>
    <row r="248" spans="1:9" x14ac:dyDescent="0.25">
      <c r="A248" s="68"/>
      <c r="B248" s="42"/>
      <c r="C248" s="45"/>
      <c r="D248" s="45"/>
      <c r="E248" s="51"/>
      <c r="F248" s="51"/>
      <c r="G248" s="57"/>
      <c r="H248" s="47"/>
      <c r="I248" s="50"/>
    </row>
    <row r="249" spans="1:9" x14ac:dyDescent="0.25">
      <c r="A249" s="68" t="str">
        <f>DW4</f>
        <v>Хлеб ржано-пшеничный</v>
      </c>
      <c r="B249" s="42">
        <f>DW5</f>
        <v>40</v>
      </c>
      <c r="C249" s="45">
        <v>2.9</v>
      </c>
      <c r="D249" s="45">
        <v>0.5</v>
      </c>
      <c r="E249" s="45">
        <v>14.6</v>
      </c>
      <c r="F249" s="51">
        <v>74.8</v>
      </c>
      <c r="G249" s="57"/>
      <c r="H249" s="42">
        <v>1.57</v>
      </c>
      <c r="I249" s="50"/>
    </row>
    <row r="250" spans="1:9" x14ac:dyDescent="0.25">
      <c r="A250" s="68" t="str">
        <f>DX4</f>
        <v>Хлеб пшеничный</v>
      </c>
      <c r="B250" s="42">
        <f>DX5</f>
        <v>40</v>
      </c>
      <c r="C250" s="42">
        <v>3.2</v>
      </c>
      <c r="D250" s="42">
        <v>0.5</v>
      </c>
      <c r="E250" s="68">
        <v>19.899999999999999</v>
      </c>
      <c r="F250" s="68">
        <v>92.4</v>
      </c>
      <c r="G250" s="57"/>
      <c r="H250" s="42">
        <v>2.4</v>
      </c>
      <c r="I250" s="50"/>
    </row>
    <row r="251" spans="1:9" x14ac:dyDescent="0.25">
      <c r="A251" s="59" t="s">
        <v>169</v>
      </c>
      <c r="B251" s="52">
        <f>SUM(B244:B250)</f>
        <v>740</v>
      </c>
      <c r="C251" s="52">
        <f t="shared" ref="C251:H251" si="444">SUM(C244:C250)</f>
        <v>38.510000000000005</v>
      </c>
      <c r="D251" s="52">
        <f t="shared" si="444"/>
        <v>24.254999999999999</v>
      </c>
      <c r="E251" s="52">
        <f t="shared" si="444"/>
        <v>106.69999999999999</v>
      </c>
      <c r="F251" s="52">
        <f t="shared" si="444"/>
        <v>797.52</v>
      </c>
      <c r="G251" s="52"/>
      <c r="H251" s="54" t="e">
        <f t="shared" si="444"/>
        <v>#REF!</v>
      </c>
      <c r="I251" s="50"/>
    </row>
    <row r="252" spans="1:9" x14ac:dyDescent="0.25">
      <c r="A252" s="52" t="s">
        <v>170</v>
      </c>
      <c r="B252" s="52">
        <f>B242+B251</f>
        <v>1320</v>
      </c>
      <c r="C252" s="52">
        <f t="shared" ref="C252:H252" si="445">C242+C251</f>
        <v>51.110000000000007</v>
      </c>
      <c r="D252" s="52">
        <f t="shared" si="445"/>
        <v>35.655000000000001</v>
      </c>
      <c r="E252" s="52">
        <f t="shared" si="445"/>
        <v>190.6</v>
      </c>
      <c r="F252" s="52">
        <f t="shared" si="445"/>
        <v>1287.22</v>
      </c>
      <c r="G252" s="52"/>
      <c r="H252" s="54" t="e">
        <f t="shared" si="445"/>
        <v>#REF!</v>
      </c>
      <c r="I252" s="50"/>
    </row>
    <row r="253" spans="1:9" x14ac:dyDescent="0.25">
      <c r="A253" s="42" t="s">
        <v>196</v>
      </c>
      <c r="B253" s="42"/>
      <c r="C253" s="42"/>
      <c r="D253" s="42"/>
      <c r="E253" s="42"/>
      <c r="F253" s="42"/>
      <c r="G253" s="42"/>
      <c r="H253" s="47" t="e">
        <f>H182+H199+H217+H234+H252</f>
        <v>#REF!</v>
      </c>
      <c r="I253" s="50"/>
    </row>
    <row r="254" spans="1:9" x14ac:dyDescent="0.25">
      <c r="A254" s="42" t="s">
        <v>197</v>
      </c>
      <c r="B254" s="42"/>
      <c r="C254" s="42"/>
      <c r="D254" s="42"/>
      <c r="E254" s="42"/>
      <c r="F254" s="42"/>
      <c r="G254" s="42"/>
      <c r="H254" s="47" t="e">
        <f>H165+H253</f>
        <v>#REF!</v>
      </c>
      <c r="I254" s="50"/>
    </row>
    <row r="255" spans="1:9" x14ac:dyDescent="0.25">
      <c r="A255" s="50"/>
      <c r="B255" s="50"/>
      <c r="C255" s="50"/>
      <c r="D255" s="50"/>
      <c r="E255" s="50"/>
      <c r="F255" s="50"/>
      <c r="G255" s="50"/>
      <c r="H255" s="85" t="e">
        <f>H254/10</f>
        <v>#REF!</v>
      </c>
      <c r="I255" s="50"/>
    </row>
    <row r="256" spans="1:9" x14ac:dyDescent="0.25">
      <c r="A256" s="50"/>
      <c r="B256" s="50"/>
      <c r="C256" s="50"/>
      <c r="D256" s="50"/>
      <c r="E256" s="50"/>
      <c r="F256" s="50"/>
      <c r="G256" s="50"/>
      <c r="H256" s="50"/>
      <c r="I256" s="50"/>
    </row>
    <row r="1048576" spans="125:125" x14ac:dyDescent="0.25">
      <c r="DU1048576" s="6" t="e">
        <f>SUM(DU1:DU1048575)</f>
        <v>#REF!</v>
      </c>
    </row>
  </sheetData>
  <sortState ref="A6:BS44">
    <sortCondition ref="A6"/>
  </sortState>
  <mergeCells count="275">
    <mergeCell ref="QF4:QK4"/>
    <mergeCell ref="QF5:QG5"/>
    <mergeCell ref="QH5:QI5"/>
    <mergeCell ref="GN4:HE4"/>
    <mergeCell ref="HF4:HW4"/>
    <mergeCell ref="HX4:IO4"/>
    <mergeCell ref="IP4:JG4"/>
    <mergeCell ref="JH4:JY4"/>
    <mergeCell ref="JZ4:KQ4"/>
    <mergeCell ref="KR4:LI4"/>
    <mergeCell ref="LJ4:MA4"/>
    <mergeCell ref="MB4:MS4"/>
    <mergeCell ref="MT4:NK4"/>
    <mergeCell ref="NL4:OC4"/>
    <mergeCell ref="OD4:OU4"/>
    <mergeCell ref="OV4:PM4"/>
    <mergeCell ref="PN4:QE4"/>
    <mergeCell ref="PJ5:PK5"/>
    <mergeCell ref="PN5:PO5"/>
    <mergeCell ref="PP5:PQ5"/>
    <mergeCell ref="PR5:PS5"/>
    <mergeCell ref="PT5:PU5"/>
    <mergeCell ref="PV5:PW5"/>
    <mergeCell ref="PX5:PY5"/>
    <mergeCell ref="OL5:OM5"/>
    <mergeCell ref="ON5:OO5"/>
    <mergeCell ref="PZ5:QA5"/>
    <mergeCell ref="QB5:QC5"/>
    <mergeCell ref="OP5:OQ5"/>
    <mergeCell ref="OR5:OS5"/>
    <mergeCell ref="OV5:OW5"/>
    <mergeCell ref="OX5:OY5"/>
    <mergeCell ref="OZ5:PA5"/>
    <mergeCell ref="PB5:PC5"/>
    <mergeCell ref="PD5:PE5"/>
    <mergeCell ref="PF5:PG5"/>
    <mergeCell ref="PH5:PI5"/>
    <mergeCell ref="PL5:PM5"/>
    <mergeCell ref="MF5:MG5"/>
    <mergeCell ref="MH5:MI5"/>
    <mergeCell ref="MJ5:MK5"/>
    <mergeCell ref="ML5:MM5"/>
    <mergeCell ref="NZ5:OA5"/>
    <mergeCell ref="OD5:OE5"/>
    <mergeCell ref="OF5:OG5"/>
    <mergeCell ref="OH5:OI5"/>
    <mergeCell ref="OJ5:OK5"/>
    <mergeCell ref="NR5:NS5"/>
    <mergeCell ref="NT5:NU5"/>
    <mergeCell ref="LF5:LG5"/>
    <mergeCell ref="LJ5:LK5"/>
    <mergeCell ref="LL5:LM5"/>
    <mergeCell ref="LN5:LO5"/>
    <mergeCell ref="LP5:LQ5"/>
    <mergeCell ref="LR5:LS5"/>
    <mergeCell ref="LT5:LU5"/>
    <mergeCell ref="LV5:LW5"/>
    <mergeCell ref="LX5:LY5"/>
    <mergeCell ref="LH5:LI5"/>
    <mergeCell ref="KL5:KM5"/>
    <mergeCell ref="KN5:KO5"/>
    <mergeCell ref="KR5:KS5"/>
    <mergeCell ref="KT5:KU5"/>
    <mergeCell ref="KV5:KW5"/>
    <mergeCell ref="KX5:KY5"/>
    <mergeCell ref="KZ5:LA5"/>
    <mergeCell ref="LB5:LC5"/>
    <mergeCell ref="LD5:LE5"/>
    <mergeCell ref="KP5:KQ5"/>
    <mergeCell ref="JR5:JS5"/>
    <mergeCell ref="JT5:JU5"/>
    <mergeCell ref="JV5:JW5"/>
    <mergeCell ref="JZ5:KA5"/>
    <mergeCell ref="KB5:KC5"/>
    <mergeCell ref="KD5:KE5"/>
    <mergeCell ref="KF5:KG5"/>
    <mergeCell ref="KH5:KI5"/>
    <mergeCell ref="KJ5:KK5"/>
    <mergeCell ref="JX5:JY5"/>
    <mergeCell ref="IX5:IY5"/>
    <mergeCell ref="IZ5:JA5"/>
    <mergeCell ref="JB5:JC5"/>
    <mergeCell ref="JD5:JE5"/>
    <mergeCell ref="JH5:JI5"/>
    <mergeCell ref="JJ5:JK5"/>
    <mergeCell ref="JL5:JM5"/>
    <mergeCell ref="JN5:JO5"/>
    <mergeCell ref="JP5:JQ5"/>
    <mergeCell ref="JF5:JG5"/>
    <mergeCell ref="ID5:IE5"/>
    <mergeCell ref="IF5:IG5"/>
    <mergeCell ref="IH5:II5"/>
    <mergeCell ref="IJ5:IK5"/>
    <mergeCell ref="IL5:IM5"/>
    <mergeCell ref="IP5:IQ5"/>
    <mergeCell ref="IR5:IS5"/>
    <mergeCell ref="IT5:IU5"/>
    <mergeCell ref="IV5:IW5"/>
    <mergeCell ref="IN5:IO5"/>
    <mergeCell ref="GB5:GC5"/>
    <mergeCell ref="GD5:GE5"/>
    <mergeCell ref="GF5:GG5"/>
    <mergeCell ref="GH5:GI5"/>
    <mergeCell ref="GJ5:GK5"/>
    <mergeCell ref="GH58:GK58"/>
    <mergeCell ref="HX5:HY5"/>
    <mergeCell ref="HZ5:IA5"/>
    <mergeCell ref="IB5:IC5"/>
    <mergeCell ref="GZ58:HC58"/>
    <mergeCell ref="HN5:HO5"/>
    <mergeCell ref="HP5:HQ5"/>
    <mergeCell ref="GL5:GM5"/>
    <mergeCell ref="HR5:HS5"/>
    <mergeCell ref="HT5:HU5"/>
    <mergeCell ref="HD5:HE5"/>
    <mergeCell ref="HV5:HW5"/>
    <mergeCell ref="GR5:GS5"/>
    <mergeCell ref="GT5:GU5"/>
    <mergeCell ref="GV5:GW5"/>
    <mergeCell ref="GX5:GY5"/>
    <mergeCell ref="GZ5:HA5"/>
    <mergeCell ref="HB5:HC5"/>
    <mergeCell ref="HF5:HG5"/>
    <mergeCell ref="DL6:DQ6"/>
    <mergeCell ref="BZ2:CE2"/>
    <mergeCell ref="BZ3:CE3"/>
    <mergeCell ref="BZ6:CE6"/>
    <mergeCell ref="CZ6:DE6"/>
    <mergeCell ref="FD5:FE5"/>
    <mergeCell ref="FD4:FU4"/>
    <mergeCell ref="EL4:FC4"/>
    <mergeCell ref="EL5:EM5"/>
    <mergeCell ref="EN5:EO5"/>
    <mergeCell ref="EP5:EQ5"/>
    <mergeCell ref="ER5:ES5"/>
    <mergeCell ref="ET5:EU5"/>
    <mergeCell ref="EV5:EW5"/>
    <mergeCell ref="EX5:EY5"/>
    <mergeCell ref="EZ5:FA5"/>
    <mergeCell ref="FB5:FC5"/>
    <mergeCell ref="EI3:EI4"/>
    <mergeCell ref="CS2:CY2"/>
    <mergeCell ref="CS3:CY3"/>
    <mergeCell ref="CF2:CL2"/>
    <mergeCell ref="CF3:CL3"/>
    <mergeCell ref="FV4:GM4"/>
    <mergeCell ref="GN5:GO5"/>
    <mergeCell ref="GP5:GQ5"/>
    <mergeCell ref="AU6:AZ6"/>
    <mergeCell ref="AO6:AT6"/>
    <mergeCell ref="AO3:AT3"/>
    <mergeCell ref="CS6:CY6"/>
    <mergeCell ref="CF6:CL6"/>
    <mergeCell ref="CM6:CR6"/>
    <mergeCell ref="BS6:BY6"/>
    <mergeCell ref="DR6:DX6"/>
    <mergeCell ref="FF5:FG5"/>
    <mergeCell ref="FH5:FI5"/>
    <mergeCell ref="FJ5:FK5"/>
    <mergeCell ref="FL5:FM5"/>
    <mergeCell ref="FN5:FO5"/>
    <mergeCell ref="FP5:FQ5"/>
    <mergeCell ref="FR5:FS5"/>
    <mergeCell ref="FV5:FW5"/>
    <mergeCell ref="FX5:FY5"/>
    <mergeCell ref="FZ5:GA5"/>
    <mergeCell ref="BA6:BE6"/>
    <mergeCell ref="BF6:BL6"/>
    <mergeCell ref="FT5:FU5"/>
    <mergeCell ref="QD5:QE5"/>
    <mergeCell ref="QJ5:QK5"/>
    <mergeCell ref="LZ5:MA5"/>
    <mergeCell ref="MR5:MS5"/>
    <mergeCell ref="NJ5:NK5"/>
    <mergeCell ref="OB5:OC5"/>
    <mergeCell ref="OT5:OU5"/>
    <mergeCell ref="MN5:MO5"/>
    <mergeCell ref="MP5:MQ5"/>
    <mergeCell ref="MT5:MU5"/>
    <mergeCell ref="MV5:MW5"/>
    <mergeCell ref="MX5:MY5"/>
    <mergeCell ref="MZ5:NA5"/>
    <mergeCell ref="NB5:NC5"/>
    <mergeCell ref="ND5:NE5"/>
    <mergeCell ref="NF5:NG5"/>
    <mergeCell ref="NH5:NI5"/>
    <mergeCell ref="NL5:NM5"/>
    <mergeCell ref="NN5:NO5"/>
    <mergeCell ref="NP5:NQ5"/>
    <mergeCell ref="NV5:NW5"/>
    <mergeCell ref="NX5:NY5"/>
    <mergeCell ref="MB5:MC5"/>
    <mergeCell ref="MD5:ME5"/>
    <mergeCell ref="A2:B2"/>
    <mergeCell ref="C2:C4"/>
    <mergeCell ref="U2:AA2"/>
    <mergeCell ref="A3:A4"/>
    <mergeCell ref="B3:B4"/>
    <mergeCell ref="U3:AA3"/>
    <mergeCell ref="D2:H2"/>
    <mergeCell ref="O2:T2"/>
    <mergeCell ref="O3:T3"/>
    <mergeCell ref="BS2:BY2"/>
    <mergeCell ref="BS3:BY3"/>
    <mergeCell ref="CM2:CR2"/>
    <mergeCell ref="CM3:CR3"/>
    <mergeCell ref="DL3:DQ3"/>
    <mergeCell ref="DR2:DX2"/>
    <mergeCell ref="DR3:DX3"/>
    <mergeCell ref="I2:N2"/>
    <mergeCell ref="I3:N3"/>
    <mergeCell ref="BF3:BL3"/>
    <mergeCell ref="AU3:AZ3"/>
    <mergeCell ref="AO2:AT2"/>
    <mergeCell ref="DL2:DQ2"/>
    <mergeCell ref="CZ3:DE3"/>
    <mergeCell ref="CZ2:DE2"/>
    <mergeCell ref="HH5:HI5"/>
    <mergeCell ref="HJ5:HK5"/>
    <mergeCell ref="HL5:HM5"/>
    <mergeCell ref="DF2:DK2"/>
    <mergeCell ref="DF3:DK3"/>
    <mergeCell ref="DF6:DK6"/>
    <mergeCell ref="D6:H6"/>
    <mergeCell ref="U6:AA6"/>
    <mergeCell ref="D3:H3"/>
    <mergeCell ref="AB6:AG6"/>
    <mergeCell ref="O6:T6"/>
    <mergeCell ref="AB2:AG2"/>
    <mergeCell ref="AH6:AN6"/>
    <mergeCell ref="AB3:AG3"/>
    <mergeCell ref="AH3:AN3"/>
    <mergeCell ref="AH2:AN2"/>
    <mergeCell ref="I6:N6"/>
    <mergeCell ref="BA3:BE3"/>
    <mergeCell ref="BA2:BE2"/>
    <mergeCell ref="BM6:BR6"/>
    <mergeCell ref="BM2:BR2"/>
    <mergeCell ref="BM3:BR3"/>
    <mergeCell ref="AU2:AZ2"/>
    <mergeCell ref="BF2:BL2"/>
    <mergeCell ref="G78:G79"/>
    <mergeCell ref="H78:H79"/>
    <mergeCell ref="A80:H80"/>
    <mergeCell ref="A66:B66"/>
    <mergeCell ref="E66:G66"/>
    <mergeCell ref="E67:G70"/>
    <mergeCell ref="A71:B71"/>
    <mergeCell ref="E71:G71"/>
    <mergeCell ref="C78:E78"/>
    <mergeCell ref="F78:F79"/>
    <mergeCell ref="HR58:HU58"/>
    <mergeCell ref="FP58:FS58"/>
    <mergeCell ref="A76:H77"/>
    <mergeCell ref="A208:H208"/>
    <mergeCell ref="A218:H218"/>
    <mergeCell ref="A226:H226"/>
    <mergeCell ref="A235:H235"/>
    <mergeCell ref="A243:H243"/>
    <mergeCell ref="A155:H155"/>
    <mergeCell ref="A166:H166"/>
    <mergeCell ref="A173:H173"/>
    <mergeCell ref="A183:H183"/>
    <mergeCell ref="A190:H190"/>
    <mergeCell ref="A200:H200"/>
    <mergeCell ref="A87:H87"/>
    <mergeCell ref="A96:H96"/>
    <mergeCell ref="A104:H104"/>
    <mergeCell ref="A114:H114"/>
    <mergeCell ref="A122:H122"/>
    <mergeCell ref="A132:H132"/>
    <mergeCell ref="A139:H139"/>
    <mergeCell ref="A148:H148"/>
    <mergeCell ref="A78:A79"/>
    <mergeCell ref="B78:B7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AJ47"/>
  <sheetViews>
    <sheetView topLeftCell="F1" zoomScale="80" zoomScaleNormal="80" workbookViewId="0">
      <selection activeCell="AI1" sqref="AI1:AJ44"/>
    </sheetView>
  </sheetViews>
  <sheetFormatPr defaultRowHeight="15" x14ac:dyDescent="0.25"/>
  <cols>
    <col min="3" max="3" width="9.28515625" customWidth="1"/>
    <col min="6" max="6" width="26.28515625" customWidth="1"/>
    <col min="13" max="13" width="10.28515625" bestFit="1" customWidth="1"/>
    <col min="14" max="14" width="13.5703125" bestFit="1" customWidth="1"/>
    <col min="16" max="16" width="9.28515625" style="131" bestFit="1" customWidth="1"/>
    <col min="17" max="17" width="11.42578125" style="131" bestFit="1" customWidth="1"/>
    <col min="22" max="22" width="9.28515625" style="123" bestFit="1" customWidth="1"/>
    <col min="23" max="23" width="11.42578125" style="123" bestFit="1" customWidth="1"/>
    <col min="24" max="25" width="9.140625" style="123"/>
    <col min="26" max="26" width="9.28515625" style="123" bestFit="1" customWidth="1"/>
    <col min="27" max="27" width="10.28515625" style="123" bestFit="1" customWidth="1"/>
    <col min="28" max="28" width="9.140625" style="123"/>
    <col min="29" max="29" width="9.28515625" style="123" bestFit="1" customWidth="1"/>
    <col min="30" max="30" width="10.28515625" style="123" bestFit="1" customWidth="1"/>
    <col min="31" max="31" width="9.140625" style="123"/>
    <col min="32" max="32" width="9.28515625" style="123" bestFit="1" customWidth="1"/>
    <col min="33" max="33" width="10.28515625" style="123" bestFit="1" customWidth="1"/>
    <col min="35" max="35" width="10.28515625" style="131" bestFit="1" customWidth="1"/>
    <col min="36" max="36" width="13.5703125" style="131" bestFit="1" customWidth="1"/>
  </cols>
  <sheetData>
    <row r="1" spans="6:36" x14ac:dyDescent="0.25">
      <c r="F1" t="s">
        <v>52</v>
      </c>
      <c r="G1" t="s">
        <v>3</v>
      </c>
      <c r="H1">
        <v>620</v>
      </c>
      <c r="I1">
        <v>0</v>
      </c>
      <c r="J1">
        <v>0</v>
      </c>
      <c r="M1" s="131">
        <f>I1*58%</f>
        <v>0</v>
      </c>
      <c r="N1" s="131">
        <f>H1*M1</f>
        <v>0</v>
      </c>
      <c r="P1" s="131">
        <f>I1*42%</f>
        <v>0</v>
      </c>
      <c r="Q1" s="131">
        <f>P1*H1</f>
        <v>0</v>
      </c>
      <c r="V1" s="123">
        <v>259.89600000000002</v>
      </c>
      <c r="W1" s="123">
        <v>161135.52000000002</v>
      </c>
      <c r="Z1" s="123">
        <f>V1*26%</f>
        <v>67.572960000000009</v>
      </c>
      <c r="AA1" s="123">
        <f>W1*26%</f>
        <v>41895.235200000003</v>
      </c>
      <c r="AC1" s="123">
        <f>V1*25%</f>
        <v>64.974000000000004</v>
      </c>
      <c r="AD1" s="123">
        <f>W1*25%</f>
        <v>40283.880000000005</v>
      </c>
      <c r="AF1" s="123">
        <f>V1*27%</f>
        <v>70.171920000000014</v>
      </c>
      <c r="AG1" s="123">
        <f>W1*27%</f>
        <v>43506.590400000008</v>
      </c>
      <c r="AI1" s="131">
        <f>V1*22%</f>
        <v>57.177120000000002</v>
      </c>
      <c r="AJ1" s="131">
        <f>W1*22%</f>
        <v>35449.814400000003</v>
      </c>
    </row>
    <row r="2" spans="6:36" x14ac:dyDescent="0.25">
      <c r="F2" t="s">
        <v>54</v>
      </c>
      <c r="G2" t="s">
        <v>3</v>
      </c>
      <c r="H2">
        <v>550</v>
      </c>
      <c r="I2">
        <v>0</v>
      </c>
      <c r="J2">
        <v>0</v>
      </c>
      <c r="M2" s="131">
        <f t="shared" ref="M2:M44" si="0">I2*58%</f>
        <v>0</v>
      </c>
      <c r="N2" s="131">
        <f t="shared" ref="N2:N43" si="1">H2*M2</f>
        <v>0</v>
      </c>
      <c r="P2" s="131">
        <f t="shared" ref="P2:P44" si="2">I2*42%</f>
        <v>0</v>
      </c>
      <c r="Q2" s="131">
        <f t="shared" ref="Q2:Q43" si="3">P2*H2</f>
        <v>0</v>
      </c>
      <c r="V2" s="123">
        <v>211.52352000000005</v>
      </c>
      <c r="W2" s="123">
        <v>116337.93600000003</v>
      </c>
      <c r="Z2" s="123">
        <f t="shared" ref="Z2:Z43" si="4">V2*26%</f>
        <v>54.996115200000013</v>
      </c>
      <c r="AA2" s="123">
        <f t="shared" ref="AA2:AA43" si="5">W2*26%</f>
        <v>30247.86336000001</v>
      </c>
      <c r="AC2" s="123">
        <f t="shared" ref="AC2:AC43" si="6">V2*25%</f>
        <v>52.880880000000012</v>
      </c>
      <c r="AD2" s="123">
        <f t="shared" ref="AD2:AD43" si="7">W2*25%</f>
        <v>29084.484000000008</v>
      </c>
      <c r="AF2" s="123">
        <f t="shared" ref="AF2:AF43" si="8">V2*27%</f>
        <v>57.111350400000013</v>
      </c>
      <c r="AG2" s="123">
        <f t="shared" ref="AG2:AG44" si="9">W2*27%</f>
        <v>31411.242720000009</v>
      </c>
      <c r="AI2" s="131">
        <f t="shared" ref="AI2:AI43" si="10">V2*22%</f>
        <v>46.53517440000001</v>
      </c>
      <c r="AJ2" s="131">
        <f t="shared" ref="AJ2:AJ43" si="11">W2*22%</f>
        <v>25594.345920000007</v>
      </c>
    </row>
    <row r="3" spans="6:36" x14ac:dyDescent="0.25">
      <c r="F3" t="s">
        <v>135</v>
      </c>
      <c r="G3" t="s">
        <v>3</v>
      </c>
      <c r="H3">
        <v>200</v>
      </c>
      <c r="I3">
        <v>0</v>
      </c>
      <c r="J3">
        <v>0</v>
      </c>
      <c r="M3" s="131">
        <f t="shared" si="0"/>
        <v>0</v>
      </c>
      <c r="N3" s="131">
        <f t="shared" si="1"/>
        <v>0</v>
      </c>
      <c r="P3" s="131">
        <f t="shared" si="2"/>
        <v>0</v>
      </c>
      <c r="Q3" s="131">
        <f t="shared" si="3"/>
        <v>0</v>
      </c>
      <c r="V3" s="123">
        <v>0</v>
      </c>
      <c r="W3" s="123">
        <v>0</v>
      </c>
      <c r="Z3" s="123">
        <f t="shared" si="4"/>
        <v>0</v>
      </c>
      <c r="AA3" s="123">
        <f t="shared" si="5"/>
        <v>0</v>
      </c>
      <c r="AC3" s="123">
        <f t="shared" si="6"/>
        <v>0</v>
      </c>
      <c r="AD3" s="123">
        <f t="shared" si="7"/>
        <v>0</v>
      </c>
      <c r="AF3" s="123">
        <f t="shared" si="8"/>
        <v>0</v>
      </c>
      <c r="AG3" s="123">
        <f t="shared" si="9"/>
        <v>0</v>
      </c>
      <c r="AI3" s="131">
        <f t="shared" si="10"/>
        <v>0</v>
      </c>
      <c r="AJ3" s="131">
        <f t="shared" si="11"/>
        <v>0</v>
      </c>
    </row>
    <row r="4" spans="6:36" x14ac:dyDescent="0.25">
      <c r="F4" t="s">
        <v>119</v>
      </c>
      <c r="G4" t="s">
        <v>3</v>
      </c>
      <c r="H4">
        <v>200</v>
      </c>
      <c r="I4">
        <v>265.20000000000005</v>
      </c>
      <c r="J4">
        <v>53040.000000000007</v>
      </c>
      <c r="M4" s="131">
        <f t="shared" si="0"/>
        <v>153.816</v>
      </c>
      <c r="N4" s="131">
        <f t="shared" si="1"/>
        <v>30763.200000000001</v>
      </c>
      <c r="P4" s="131">
        <f t="shared" si="2"/>
        <v>111.38400000000001</v>
      </c>
      <c r="Q4" s="131">
        <f t="shared" si="3"/>
        <v>22276.800000000003</v>
      </c>
      <c r="V4" s="123">
        <v>0</v>
      </c>
      <c r="W4" s="123">
        <v>0</v>
      </c>
      <c r="Z4" s="123">
        <f t="shared" si="4"/>
        <v>0</v>
      </c>
      <c r="AA4" s="123">
        <f t="shared" si="5"/>
        <v>0</v>
      </c>
      <c r="AC4" s="123">
        <f t="shared" si="6"/>
        <v>0</v>
      </c>
      <c r="AD4" s="123">
        <f t="shared" si="7"/>
        <v>0</v>
      </c>
      <c r="AF4" s="123">
        <f t="shared" si="8"/>
        <v>0</v>
      </c>
      <c r="AG4" s="123">
        <f t="shared" si="9"/>
        <v>0</v>
      </c>
      <c r="AI4" s="131">
        <f t="shared" si="10"/>
        <v>0</v>
      </c>
      <c r="AJ4" s="131">
        <f t="shared" si="11"/>
        <v>0</v>
      </c>
    </row>
    <row r="5" spans="6:36" x14ac:dyDescent="0.25">
      <c r="F5" t="s">
        <v>43</v>
      </c>
      <c r="G5" t="s">
        <v>3</v>
      </c>
      <c r="H5">
        <v>50</v>
      </c>
      <c r="I5">
        <v>0</v>
      </c>
      <c r="J5">
        <v>0</v>
      </c>
      <c r="M5" s="131">
        <f t="shared" si="0"/>
        <v>0</v>
      </c>
      <c r="N5" s="131">
        <f t="shared" si="1"/>
        <v>0</v>
      </c>
      <c r="P5" s="131">
        <f t="shared" si="2"/>
        <v>0</v>
      </c>
      <c r="Q5" s="131">
        <f t="shared" si="3"/>
        <v>0</v>
      </c>
      <c r="V5" s="123">
        <v>1338.9947999999999</v>
      </c>
      <c r="W5" s="123">
        <v>66949.739999999991</v>
      </c>
      <c r="Z5" s="123">
        <f t="shared" si="4"/>
        <v>348.13864799999999</v>
      </c>
      <c r="AA5" s="123">
        <f t="shared" si="5"/>
        <v>17406.932399999998</v>
      </c>
      <c r="AC5" s="123">
        <f t="shared" si="6"/>
        <v>334.74869999999999</v>
      </c>
      <c r="AD5" s="123">
        <f t="shared" si="7"/>
        <v>16737.434999999998</v>
      </c>
      <c r="AF5" s="123">
        <f t="shared" si="8"/>
        <v>361.52859599999999</v>
      </c>
      <c r="AG5" s="123">
        <f t="shared" si="9"/>
        <v>18076.429799999998</v>
      </c>
      <c r="AI5" s="131">
        <f t="shared" si="10"/>
        <v>294.57885599999997</v>
      </c>
      <c r="AJ5" s="131">
        <f t="shared" si="11"/>
        <v>14728.942799999999</v>
      </c>
    </row>
    <row r="6" spans="6:36" x14ac:dyDescent="0.25">
      <c r="F6" t="s">
        <v>11</v>
      </c>
      <c r="G6" t="s">
        <v>3</v>
      </c>
      <c r="H6">
        <v>40</v>
      </c>
      <c r="I6">
        <v>0</v>
      </c>
      <c r="J6">
        <v>0</v>
      </c>
      <c r="M6" s="131">
        <f t="shared" si="0"/>
        <v>0</v>
      </c>
      <c r="N6" s="131">
        <f t="shared" si="1"/>
        <v>0</v>
      </c>
      <c r="P6" s="131">
        <f t="shared" si="2"/>
        <v>0</v>
      </c>
      <c r="Q6" s="131">
        <f t="shared" si="3"/>
        <v>0</v>
      </c>
      <c r="V6" s="123">
        <v>3322.6377600000005</v>
      </c>
      <c r="W6" s="123">
        <v>132905.51040000003</v>
      </c>
      <c r="Z6" s="123">
        <f t="shared" si="4"/>
        <v>863.88581760000011</v>
      </c>
      <c r="AA6" s="123">
        <f t="shared" si="5"/>
        <v>34555.432704000006</v>
      </c>
      <c r="AC6" s="123">
        <f t="shared" si="6"/>
        <v>830.65944000000013</v>
      </c>
      <c r="AD6" s="123">
        <f t="shared" si="7"/>
        <v>33226.377600000007</v>
      </c>
      <c r="AF6" s="123">
        <f t="shared" si="8"/>
        <v>897.1121952000002</v>
      </c>
      <c r="AG6" s="123">
        <f t="shared" si="9"/>
        <v>35884.487808000013</v>
      </c>
      <c r="AI6" s="131">
        <f t="shared" si="10"/>
        <v>730.98030720000008</v>
      </c>
      <c r="AJ6" s="131">
        <f t="shared" si="11"/>
        <v>29239.212288000006</v>
      </c>
    </row>
    <row r="7" spans="6:36" x14ac:dyDescent="0.25">
      <c r="F7" t="s">
        <v>44</v>
      </c>
      <c r="G7" t="s">
        <v>3</v>
      </c>
      <c r="H7">
        <v>30</v>
      </c>
      <c r="I7">
        <v>0</v>
      </c>
      <c r="J7">
        <v>0</v>
      </c>
      <c r="M7" s="131">
        <f t="shared" si="0"/>
        <v>0</v>
      </c>
      <c r="N7" s="131">
        <f t="shared" si="1"/>
        <v>0</v>
      </c>
      <c r="P7" s="131">
        <f t="shared" si="2"/>
        <v>0</v>
      </c>
      <c r="Q7" s="131">
        <f t="shared" si="3"/>
        <v>0</v>
      </c>
      <c r="V7" s="123">
        <v>760.69968000000006</v>
      </c>
      <c r="W7" s="123">
        <v>22820.990400000002</v>
      </c>
      <c r="Z7" s="123">
        <f t="shared" si="4"/>
        <v>197.78191680000003</v>
      </c>
      <c r="AA7" s="123">
        <f t="shared" si="5"/>
        <v>5933.4575040000009</v>
      </c>
      <c r="AC7" s="123">
        <f t="shared" si="6"/>
        <v>190.17492000000001</v>
      </c>
      <c r="AD7" s="123">
        <f t="shared" si="7"/>
        <v>5705.2476000000006</v>
      </c>
      <c r="AF7" s="123">
        <f t="shared" si="8"/>
        <v>205.38891360000002</v>
      </c>
      <c r="AG7" s="123">
        <f t="shared" si="9"/>
        <v>6161.6674080000012</v>
      </c>
      <c r="AI7" s="131">
        <f t="shared" si="10"/>
        <v>167.35392960000001</v>
      </c>
      <c r="AJ7" s="131">
        <f t="shared" si="11"/>
        <v>5020.6178880000007</v>
      </c>
    </row>
    <row r="8" spans="6:36" x14ac:dyDescent="0.25">
      <c r="F8" t="s">
        <v>118</v>
      </c>
      <c r="G8" t="s">
        <v>3</v>
      </c>
      <c r="H8">
        <v>250</v>
      </c>
      <c r="I8">
        <v>42.432000000000002</v>
      </c>
      <c r="J8">
        <v>10608</v>
      </c>
      <c r="M8" s="131">
        <f t="shared" si="0"/>
        <v>24.61056</v>
      </c>
      <c r="N8" s="131">
        <f t="shared" si="1"/>
        <v>6152.64</v>
      </c>
      <c r="P8" s="131">
        <f t="shared" si="2"/>
        <v>17.821439999999999</v>
      </c>
      <c r="Q8" s="131">
        <f t="shared" si="3"/>
        <v>4455.3599999999997</v>
      </c>
      <c r="V8" s="123">
        <v>42.432000000000002</v>
      </c>
      <c r="W8" s="123">
        <v>10608</v>
      </c>
      <c r="Z8" s="123">
        <f t="shared" si="4"/>
        <v>11.03232</v>
      </c>
      <c r="AA8" s="123">
        <f t="shared" si="5"/>
        <v>2758.08</v>
      </c>
      <c r="AC8" s="123">
        <f t="shared" si="6"/>
        <v>10.608000000000001</v>
      </c>
      <c r="AD8" s="123">
        <f t="shared" si="7"/>
        <v>2652</v>
      </c>
      <c r="AF8" s="123">
        <f t="shared" si="8"/>
        <v>11.456640000000002</v>
      </c>
      <c r="AG8" s="123">
        <f t="shared" si="9"/>
        <v>2864.1600000000003</v>
      </c>
      <c r="AI8" s="131">
        <f t="shared" si="10"/>
        <v>9.3350400000000011</v>
      </c>
      <c r="AJ8" s="131">
        <f t="shared" si="11"/>
        <v>2333.7600000000002</v>
      </c>
    </row>
    <row r="9" spans="6:36" x14ac:dyDescent="0.25">
      <c r="F9" t="s">
        <v>12</v>
      </c>
      <c r="G9" t="s">
        <v>3</v>
      </c>
      <c r="H9">
        <v>40</v>
      </c>
      <c r="I9">
        <v>0</v>
      </c>
      <c r="J9">
        <v>0</v>
      </c>
      <c r="M9" s="131">
        <f t="shared" si="0"/>
        <v>0</v>
      </c>
      <c r="N9" s="131">
        <f t="shared" si="1"/>
        <v>0</v>
      </c>
      <c r="P9" s="131">
        <f t="shared" si="2"/>
        <v>0</v>
      </c>
      <c r="Q9" s="131">
        <f t="shared" si="3"/>
        <v>0</v>
      </c>
      <c r="V9" s="123">
        <v>1113.6808800000001</v>
      </c>
      <c r="W9" s="123">
        <v>44547.235200000003</v>
      </c>
      <c r="Z9" s="123">
        <f t="shared" si="4"/>
        <v>289.55702880000001</v>
      </c>
      <c r="AA9" s="123">
        <f t="shared" si="5"/>
        <v>11582.281152000001</v>
      </c>
      <c r="AC9" s="123">
        <f t="shared" si="6"/>
        <v>278.42022000000003</v>
      </c>
      <c r="AD9" s="123">
        <f t="shared" si="7"/>
        <v>11136.808800000001</v>
      </c>
      <c r="AF9" s="123">
        <f t="shared" si="8"/>
        <v>300.69383760000005</v>
      </c>
      <c r="AG9" s="123">
        <f t="shared" si="9"/>
        <v>12027.753504000002</v>
      </c>
      <c r="AI9" s="131">
        <f t="shared" si="10"/>
        <v>245.00979360000002</v>
      </c>
      <c r="AJ9" s="131">
        <f t="shared" si="11"/>
        <v>9800.3917440000005</v>
      </c>
    </row>
    <row r="10" spans="6:36" x14ac:dyDescent="0.25">
      <c r="F10" t="s">
        <v>51</v>
      </c>
      <c r="G10" t="s">
        <v>3</v>
      </c>
      <c r="H10">
        <v>350</v>
      </c>
      <c r="I10">
        <v>0</v>
      </c>
      <c r="J10">
        <v>0</v>
      </c>
      <c r="M10" s="131">
        <f t="shared" si="0"/>
        <v>0</v>
      </c>
      <c r="N10" s="131">
        <f t="shared" si="1"/>
        <v>0</v>
      </c>
      <c r="P10" s="131">
        <f t="shared" si="2"/>
        <v>0</v>
      </c>
      <c r="Q10" s="131">
        <f t="shared" si="3"/>
        <v>0</v>
      </c>
      <c r="V10" s="123">
        <v>132.60000000000002</v>
      </c>
      <c r="W10" s="123">
        <v>46410.000000000007</v>
      </c>
      <c r="Z10" s="123">
        <f t="shared" si="4"/>
        <v>34.476000000000006</v>
      </c>
      <c r="AA10" s="123">
        <f t="shared" si="5"/>
        <v>12066.600000000002</v>
      </c>
      <c r="AC10" s="123">
        <f t="shared" si="6"/>
        <v>33.150000000000006</v>
      </c>
      <c r="AD10" s="123">
        <f t="shared" si="7"/>
        <v>11602.500000000002</v>
      </c>
      <c r="AF10" s="123">
        <f t="shared" si="8"/>
        <v>35.802000000000007</v>
      </c>
      <c r="AG10" s="123">
        <f t="shared" si="9"/>
        <v>12530.700000000003</v>
      </c>
      <c r="AI10" s="131">
        <f t="shared" si="10"/>
        <v>29.172000000000004</v>
      </c>
      <c r="AJ10" s="131">
        <f t="shared" si="11"/>
        <v>10210.200000000003</v>
      </c>
    </row>
    <row r="11" spans="6:36" x14ac:dyDescent="0.25">
      <c r="F11" t="s">
        <v>50</v>
      </c>
      <c r="G11" t="s">
        <v>3</v>
      </c>
      <c r="H11">
        <v>400</v>
      </c>
      <c r="I11">
        <v>0</v>
      </c>
      <c r="J11">
        <v>0</v>
      </c>
      <c r="M11" s="131">
        <f t="shared" si="0"/>
        <v>0</v>
      </c>
      <c r="N11" s="131">
        <f t="shared" si="1"/>
        <v>0</v>
      </c>
      <c r="P11" s="131">
        <f t="shared" si="2"/>
        <v>0</v>
      </c>
      <c r="Q11" s="131">
        <f t="shared" si="3"/>
        <v>0</v>
      </c>
      <c r="V11" s="123">
        <v>132.60000000000002</v>
      </c>
      <c r="W11" s="123">
        <v>53040.000000000007</v>
      </c>
      <c r="Z11" s="123">
        <f t="shared" si="4"/>
        <v>34.476000000000006</v>
      </c>
      <c r="AA11" s="123">
        <f t="shared" si="5"/>
        <v>13790.400000000001</v>
      </c>
      <c r="AC11" s="123">
        <f t="shared" si="6"/>
        <v>33.150000000000006</v>
      </c>
      <c r="AD11" s="123">
        <f t="shared" si="7"/>
        <v>13260.000000000002</v>
      </c>
      <c r="AF11" s="123">
        <f t="shared" si="8"/>
        <v>35.802000000000007</v>
      </c>
      <c r="AG11" s="123">
        <f t="shared" si="9"/>
        <v>14320.800000000003</v>
      </c>
      <c r="AI11" s="131">
        <f t="shared" si="10"/>
        <v>29.172000000000004</v>
      </c>
      <c r="AJ11" s="131">
        <f t="shared" si="11"/>
        <v>11668.800000000001</v>
      </c>
    </row>
    <row r="12" spans="6:36" x14ac:dyDescent="0.25">
      <c r="F12" t="s">
        <v>13</v>
      </c>
      <c r="G12" t="s">
        <v>3</v>
      </c>
      <c r="H12">
        <v>40</v>
      </c>
      <c r="I12">
        <v>0</v>
      </c>
      <c r="J12">
        <v>0</v>
      </c>
      <c r="M12" s="131">
        <f t="shared" si="0"/>
        <v>0</v>
      </c>
      <c r="N12" s="131">
        <f t="shared" si="1"/>
        <v>0</v>
      </c>
      <c r="P12" s="131">
        <f t="shared" si="2"/>
        <v>0</v>
      </c>
      <c r="Q12" s="131">
        <f t="shared" si="3"/>
        <v>0</v>
      </c>
      <c r="V12" s="123">
        <v>702.78</v>
      </c>
      <c r="W12" s="123">
        <v>28111.199999999997</v>
      </c>
      <c r="Z12" s="123">
        <f t="shared" si="4"/>
        <v>182.72280000000001</v>
      </c>
      <c r="AA12" s="123">
        <f t="shared" si="5"/>
        <v>7308.9119999999994</v>
      </c>
      <c r="AC12" s="123">
        <f t="shared" si="6"/>
        <v>175.69499999999999</v>
      </c>
      <c r="AD12" s="123">
        <f t="shared" si="7"/>
        <v>7027.7999999999993</v>
      </c>
      <c r="AF12" s="123">
        <f t="shared" si="8"/>
        <v>189.75059999999999</v>
      </c>
      <c r="AG12" s="123">
        <f t="shared" si="9"/>
        <v>7590.0239999999994</v>
      </c>
      <c r="AI12" s="131">
        <f t="shared" si="10"/>
        <v>154.61159999999998</v>
      </c>
      <c r="AJ12" s="131">
        <f t="shared" si="11"/>
        <v>6184.463999999999</v>
      </c>
    </row>
    <row r="13" spans="6:36" x14ac:dyDescent="0.25">
      <c r="F13" t="s">
        <v>38</v>
      </c>
      <c r="G13" t="s">
        <v>3</v>
      </c>
      <c r="H13">
        <v>100</v>
      </c>
      <c r="I13">
        <v>1326</v>
      </c>
      <c r="J13">
        <v>132600</v>
      </c>
      <c r="M13" s="131">
        <f t="shared" si="0"/>
        <v>769.07999999999993</v>
      </c>
      <c r="N13" s="131">
        <f t="shared" si="1"/>
        <v>76908</v>
      </c>
      <c r="P13" s="131">
        <f t="shared" si="2"/>
        <v>556.91999999999996</v>
      </c>
      <c r="Q13" s="131">
        <f t="shared" si="3"/>
        <v>55691.999999999993</v>
      </c>
      <c r="V13" s="123">
        <v>477.36</v>
      </c>
      <c r="W13" s="123">
        <v>47736</v>
      </c>
      <c r="Z13" s="123">
        <f t="shared" si="4"/>
        <v>124.11360000000001</v>
      </c>
      <c r="AA13" s="123">
        <f t="shared" si="5"/>
        <v>12411.36</v>
      </c>
      <c r="AC13" s="123">
        <f t="shared" si="6"/>
        <v>119.34</v>
      </c>
      <c r="AD13" s="123">
        <f t="shared" si="7"/>
        <v>11934</v>
      </c>
      <c r="AF13" s="123">
        <f t="shared" si="8"/>
        <v>128.88720000000001</v>
      </c>
      <c r="AG13" s="123">
        <f t="shared" si="9"/>
        <v>12888.720000000001</v>
      </c>
      <c r="AI13" s="131">
        <f t="shared" si="10"/>
        <v>105.0192</v>
      </c>
      <c r="AJ13" s="131">
        <f t="shared" si="11"/>
        <v>10501.92</v>
      </c>
    </row>
    <row r="14" spans="6:36" x14ac:dyDescent="0.25">
      <c r="F14" t="s">
        <v>257</v>
      </c>
      <c r="G14" t="s">
        <v>3</v>
      </c>
      <c r="H14">
        <v>130</v>
      </c>
      <c r="I14">
        <v>0</v>
      </c>
      <c r="J14">
        <v>0</v>
      </c>
      <c r="M14" s="131">
        <f t="shared" si="0"/>
        <v>0</v>
      </c>
      <c r="N14" s="131">
        <f t="shared" si="1"/>
        <v>0</v>
      </c>
      <c r="P14" s="131">
        <f t="shared" si="2"/>
        <v>0</v>
      </c>
      <c r="Q14" s="131">
        <f t="shared" si="3"/>
        <v>0</v>
      </c>
      <c r="V14" s="123">
        <v>293.04599999999999</v>
      </c>
      <c r="W14" s="123">
        <v>38095.979999999996</v>
      </c>
      <c r="Z14" s="123">
        <f t="shared" si="4"/>
        <v>76.191959999999995</v>
      </c>
      <c r="AA14" s="123">
        <f t="shared" si="5"/>
        <v>9904.9547999999995</v>
      </c>
      <c r="AC14" s="123">
        <f t="shared" si="6"/>
        <v>73.261499999999998</v>
      </c>
      <c r="AD14" s="123">
        <f t="shared" si="7"/>
        <v>9523.994999999999</v>
      </c>
      <c r="AF14" s="123">
        <f t="shared" si="8"/>
        <v>79.122420000000005</v>
      </c>
      <c r="AG14" s="123">
        <f t="shared" si="9"/>
        <v>10285.9146</v>
      </c>
      <c r="AI14" s="131">
        <f t="shared" si="10"/>
        <v>64.470119999999994</v>
      </c>
      <c r="AJ14" s="131">
        <f t="shared" si="11"/>
        <v>8381.1155999999992</v>
      </c>
    </row>
    <row r="15" spans="6:36" x14ac:dyDescent="0.25">
      <c r="F15" t="s">
        <v>124</v>
      </c>
      <c r="G15" t="s">
        <v>3</v>
      </c>
      <c r="H15">
        <v>600</v>
      </c>
      <c r="I15">
        <v>0</v>
      </c>
      <c r="J15">
        <v>0</v>
      </c>
      <c r="M15" s="131">
        <f t="shared" si="0"/>
        <v>0</v>
      </c>
      <c r="N15" s="131">
        <f t="shared" si="1"/>
        <v>0</v>
      </c>
      <c r="P15" s="131">
        <f t="shared" si="2"/>
        <v>0</v>
      </c>
      <c r="Q15" s="131">
        <f t="shared" si="3"/>
        <v>0</v>
      </c>
      <c r="V15" s="123">
        <v>106.08000000000001</v>
      </c>
      <c r="W15" s="123">
        <v>63648.000000000007</v>
      </c>
      <c r="Z15" s="123">
        <f t="shared" si="4"/>
        <v>27.580800000000004</v>
      </c>
      <c r="AA15" s="123">
        <f t="shared" si="5"/>
        <v>16548.480000000003</v>
      </c>
      <c r="AC15" s="123">
        <f t="shared" si="6"/>
        <v>26.520000000000003</v>
      </c>
      <c r="AD15" s="123">
        <f t="shared" si="7"/>
        <v>15912.000000000002</v>
      </c>
      <c r="AF15" s="123">
        <f t="shared" si="8"/>
        <v>28.641600000000004</v>
      </c>
      <c r="AG15" s="123">
        <f t="shared" si="9"/>
        <v>17184.960000000003</v>
      </c>
      <c r="AI15" s="131">
        <f t="shared" si="10"/>
        <v>23.337600000000002</v>
      </c>
      <c r="AJ15" s="131">
        <f t="shared" si="11"/>
        <v>14002.560000000001</v>
      </c>
    </row>
    <row r="16" spans="6:36" x14ac:dyDescent="0.25">
      <c r="F16" t="s">
        <v>10</v>
      </c>
      <c r="G16" t="s">
        <v>3</v>
      </c>
      <c r="H16">
        <v>60</v>
      </c>
      <c r="I16">
        <v>0</v>
      </c>
      <c r="J16">
        <v>0</v>
      </c>
      <c r="M16" s="131">
        <f t="shared" si="0"/>
        <v>0</v>
      </c>
      <c r="N16" s="131">
        <f t="shared" si="1"/>
        <v>0</v>
      </c>
      <c r="P16" s="131">
        <f t="shared" si="2"/>
        <v>0</v>
      </c>
      <c r="Q16" s="131">
        <f t="shared" si="3"/>
        <v>0</v>
      </c>
      <c r="V16" s="123">
        <v>106.08000000000001</v>
      </c>
      <c r="W16" s="123">
        <v>6364.8000000000011</v>
      </c>
      <c r="Z16" s="123">
        <f t="shared" si="4"/>
        <v>27.580800000000004</v>
      </c>
      <c r="AA16" s="123">
        <f t="shared" si="5"/>
        <v>1654.8480000000004</v>
      </c>
      <c r="AC16" s="123">
        <f t="shared" si="6"/>
        <v>26.520000000000003</v>
      </c>
      <c r="AD16" s="123">
        <f t="shared" si="7"/>
        <v>1591.2000000000003</v>
      </c>
      <c r="AF16" s="123">
        <f t="shared" si="8"/>
        <v>28.641600000000004</v>
      </c>
      <c r="AG16" s="123">
        <f t="shared" si="9"/>
        <v>1718.4960000000003</v>
      </c>
      <c r="AI16" s="131">
        <f t="shared" si="10"/>
        <v>23.337600000000002</v>
      </c>
      <c r="AJ16" s="131">
        <f t="shared" si="11"/>
        <v>1400.2560000000003</v>
      </c>
    </row>
    <row r="17" spans="6:36" x14ac:dyDescent="0.25">
      <c r="F17" t="s">
        <v>5</v>
      </c>
      <c r="G17" t="s">
        <v>3</v>
      </c>
      <c r="H17">
        <v>180</v>
      </c>
      <c r="I17">
        <v>0</v>
      </c>
      <c r="J17">
        <v>0</v>
      </c>
      <c r="M17" s="131">
        <f t="shared" si="0"/>
        <v>0</v>
      </c>
      <c r="N17" s="131">
        <f t="shared" si="1"/>
        <v>0</v>
      </c>
      <c r="P17" s="131">
        <f t="shared" si="2"/>
        <v>0</v>
      </c>
      <c r="Q17" s="131">
        <f t="shared" si="3"/>
        <v>0</v>
      </c>
      <c r="V17" s="123">
        <v>530.40000000000009</v>
      </c>
      <c r="W17" s="123">
        <v>95472.000000000015</v>
      </c>
      <c r="Z17" s="123">
        <f t="shared" si="4"/>
        <v>137.90400000000002</v>
      </c>
      <c r="AA17" s="123">
        <f t="shared" si="5"/>
        <v>24822.720000000005</v>
      </c>
      <c r="AC17" s="123">
        <f t="shared" si="6"/>
        <v>132.60000000000002</v>
      </c>
      <c r="AD17" s="123">
        <f t="shared" si="7"/>
        <v>23868.000000000004</v>
      </c>
      <c r="AF17" s="123">
        <f t="shared" si="8"/>
        <v>143.20800000000003</v>
      </c>
      <c r="AG17" s="123">
        <f t="shared" si="9"/>
        <v>25777.440000000006</v>
      </c>
      <c r="AI17" s="131">
        <f t="shared" si="10"/>
        <v>116.68800000000002</v>
      </c>
      <c r="AJ17" s="131">
        <f t="shared" si="11"/>
        <v>21003.840000000004</v>
      </c>
    </row>
    <row r="18" spans="6:36" x14ac:dyDescent="0.25">
      <c r="F18" t="s">
        <v>85</v>
      </c>
      <c r="G18" t="s">
        <v>3</v>
      </c>
      <c r="H18">
        <v>450</v>
      </c>
      <c r="I18">
        <v>13.260000000000002</v>
      </c>
      <c r="J18">
        <v>5967.0000000000009</v>
      </c>
      <c r="M18" s="131">
        <f t="shared" si="0"/>
        <v>7.6908000000000003</v>
      </c>
      <c r="N18" s="131">
        <f t="shared" si="1"/>
        <v>3460.86</v>
      </c>
      <c r="P18" s="131">
        <f t="shared" si="2"/>
        <v>5.5692000000000004</v>
      </c>
      <c r="Q18" s="131">
        <f t="shared" si="3"/>
        <v>2506.1400000000003</v>
      </c>
      <c r="V18" s="123">
        <v>13.260000000000002</v>
      </c>
      <c r="W18" s="123">
        <v>5967.0000000000009</v>
      </c>
      <c r="Z18" s="123">
        <f t="shared" si="4"/>
        <v>3.4476000000000004</v>
      </c>
      <c r="AA18" s="123">
        <f t="shared" si="5"/>
        <v>1551.4200000000003</v>
      </c>
      <c r="AC18" s="123">
        <f t="shared" si="6"/>
        <v>3.3150000000000004</v>
      </c>
      <c r="AD18" s="123">
        <f t="shared" si="7"/>
        <v>1491.7500000000002</v>
      </c>
      <c r="AF18" s="123">
        <f t="shared" si="8"/>
        <v>3.5802000000000005</v>
      </c>
      <c r="AG18" s="123">
        <f t="shared" si="9"/>
        <v>1611.0900000000004</v>
      </c>
      <c r="AI18" s="131">
        <f t="shared" si="10"/>
        <v>2.9172000000000002</v>
      </c>
      <c r="AJ18" s="131">
        <f t="shared" si="11"/>
        <v>1312.7400000000002</v>
      </c>
    </row>
    <row r="19" spans="6:36" x14ac:dyDescent="0.25">
      <c r="F19" t="s">
        <v>83</v>
      </c>
      <c r="G19" t="s">
        <v>3</v>
      </c>
      <c r="H19">
        <v>60</v>
      </c>
      <c r="I19">
        <v>265.20000000000005</v>
      </c>
      <c r="J19">
        <v>15912.000000000004</v>
      </c>
      <c r="M19" s="131">
        <f t="shared" si="0"/>
        <v>153.816</v>
      </c>
      <c r="N19" s="131">
        <f t="shared" si="1"/>
        <v>9228.9600000000009</v>
      </c>
      <c r="P19" s="131">
        <f t="shared" si="2"/>
        <v>111.38400000000001</v>
      </c>
      <c r="Q19" s="131">
        <f t="shared" si="3"/>
        <v>6683.0400000000009</v>
      </c>
      <c r="V19" s="123">
        <v>0</v>
      </c>
      <c r="W19" s="123">
        <v>0</v>
      </c>
      <c r="Z19" s="123">
        <f t="shared" si="4"/>
        <v>0</v>
      </c>
      <c r="AA19" s="123">
        <f t="shared" si="5"/>
        <v>0</v>
      </c>
      <c r="AC19" s="123">
        <f t="shared" si="6"/>
        <v>0</v>
      </c>
      <c r="AD19" s="123">
        <f t="shared" si="7"/>
        <v>0</v>
      </c>
      <c r="AF19" s="123">
        <f t="shared" si="8"/>
        <v>0</v>
      </c>
      <c r="AG19" s="123">
        <f t="shared" si="9"/>
        <v>0</v>
      </c>
      <c r="AI19" s="131">
        <f t="shared" si="10"/>
        <v>0</v>
      </c>
      <c r="AJ19" s="131">
        <f t="shared" si="11"/>
        <v>0</v>
      </c>
    </row>
    <row r="20" spans="6:36" x14ac:dyDescent="0.25">
      <c r="F20" t="s">
        <v>93</v>
      </c>
      <c r="G20" t="s">
        <v>3</v>
      </c>
      <c r="H20">
        <v>90</v>
      </c>
      <c r="I20">
        <v>180.33600000000001</v>
      </c>
      <c r="J20">
        <v>16230.240000000002</v>
      </c>
      <c r="M20" s="131">
        <f t="shared" si="0"/>
        <v>104.59488</v>
      </c>
      <c r="N20" s="131">
        <f t="shared" si="1"/>
        <v>9413.5392000000011</v>
      </c>
      <c r="P20" s="131">
        <f t="shared" si="2"/>
        <v>75.741120000000009</v>
      </c>
      <c r="Q20" s="131">
        <f t="shared" si="3"/>
        <v>6816.7008000000005</v>
      </c>
      <c r="V20" s="123">
        <v>220.11600000000001</v>
      </c>
      <c r="W20" s="123">
        <v>19810.440000000002</v>
      </c>
      <c r="Z20" s="123">
        <f t="shared" si="4"/>
        <v>57.230160000000005</v>
      </c>
      <c r="AA20" s="123">
        <f t="shared" si="5"/>
        <v>5150.7144000000008</v>
      </c>
      <c r="AC20" s="123">
        <f t="shared" si="6"/>
        <v>55.029000000000003</v>
      </c>
      <c r="AD20" s="123">
        <f t="shared" si="7"/>
        <v>4952.6100000000006</v>
      </c>
      <c r="AF20" s="123">
        <f t="shared" si="8"/>
        <v>59.431320000000007</v>
      </c>
      <c r="AG20" s="123">
        <f t="shared" si="9"/>
        <v>5348.8188000000009</v>
      </c>
      <c r="AI20" s="131">
        <f t="shared" si="10"/>
        <v>48.425520000000006</v>
      </c>
      <c r="AJ20" s="131">
        <f t="shared" si="11"/>
        <v>4358.296800000001</v>
      </c>
    </row>
    <row r="21" spans="6:36" x14ac:dyDescent="0.25">
      <c r="F21" t="s">
        <v>84</v>
      </c>
      <c r="G21" t="s">
        <v>3</v>
      </c>
      <c r="H21">
        <v>50</v>
      </c>
      <c r="I21">
        <v>233.376</v>
      </c>
      <c r="J21">
        <v>11668.800000000001</v>
      </c>
      <c r="M21" s="131">
        <f t="shared" si="0"/>
        <v>135.35808</v>
      </c>
      <c r="N21" s="131">
        <f t="shared" si="1"/>
        <v>6767.9040000000005</v>
      </c>
      <c r="P21" s="131">
        <f t="shared" si="2"/>
        <v>98.017920000000004</v>
      </c>
      <c r="Q21" s="131">
        <f t="shared" si="3"/>
        <v>4900.8960000000006</v>
      </c>
      <c r="V21" s="123">
        <v>0</v>
      </c>
      <c r="W21" s="123">
        <v>0</v>
      </c>
      <c r="Z21" s="123">
        <f t="shared" si="4"/>
        <v>0</v>
      </c>
      <c r="AA21" s="123">
        <f t="shared" si="5"/>
        <v>0</v>
      </c>
      <c r="AC21" s="123">
        <f t="shared" si="6"/>
        <v>0</v>
      </c>
      <c r="AD21" s="123">
        <f t="shared" si="7"/>
        <v>0</v>
      </c>
      <c r="AF21" s="123">
        <f t="shared" si="8"/>
        <v>0</v>
      </c>
      <c r="AG21" s="123">
        <f t="shared" si="9"/>
        <v>0</v>
      </c>
      <c r="AI21" s="131">
        <f t="shared" si="10"/>
        <v>0</v>
      </c>
      <c r="AJ21" s="131">
        <f t="shared" si="11"/>
        <v>0</v>
      </c>
    </row>
    <row r="22" spans="6:36" x14ac:dyDescent="0.25">
      <c r="F22" t="s">
        <v>46</v>
      </c>
      <c r="G22" t="s">
        <v>3</v>
      </c>
      <c r="H22">
        <v>130</v>
      </c>
      <c r="I22">
        <v>0</v>
      </c>
      <c r="J22">
        <v>0</v>
      </c>
      <c r="M22" s="131">
        <f t="shared" si="0"/>
        <v>0</v>
      </c>
      <c r="N22" s="131">
        <f t="shared" si="1"/>
        <v>0</v>
      </c>
      <c r="P22" s="131">
        <f t="shared" si="2"/>
        <v>0</v>
      </c>
      <c r="Q22" s="131">
        <f t="shared" si="3"/>
        <v>0</v>
      </c>
      <c r="V22" s="123">
        <v>559.572</v>
      </c>
      <c r="W22" s="123">
        <v>72744.36</v>
      </c>
      <c r="Z22" s="123">
        <f t="shared" si="4"/>
        <v>145.48872</v>
      </c>
      <c r="AA22" s="123">
        <f t="shared" si="5"/>
        <v>18913.533600000002</v>
      </c>
      <c r="AC22" s="123">
        <f t="shared" si="6"/>
        <v>139.893</v>
      </c>
      <c r="AD22" s="123">
        <f t="shared" si="7"/>
        <v>18186.09</v>
      </c>
      <c r="AF22" s="123">
        <f t="shared" si="8"/>
        <v>151.08444</v>
      </c>
      <c r="AG22" s="123">
        <f t="shared" si="9"/>
        <v>19640.977200000001</v>
      </c>
      <c r="AI22" s="131">
        <f t="shared" si="10"/>
        <v>123.10584</v>
      </c>
      <c r="AJ22" s="131">
        <f t="shared" si="11"/>
        <v>16003.7592</v>
      </c>
    </row>
    <row r="23" spans="6:36" x14ac:dyDescent="0.25">
      <c r="F23" t="s">
        <v>73</v>
      </c>
      <c r="G23" t="s">
        <v>3</v>
      </c>
      <c r="H23">
        <v>50</v>
      </c>
      <c r="I23">
        <v>52.509599999999999</v>
      </c>
      <c r="J23">
        <v>2625.48</v>
      </c>
      <c r="M23" s="131">
        <f t="shared" si="0"/>
        <v>30.455567999999996</v>
      </c>
      <c r="N23" s="131">
        <f t="shared" si="1"/>
        <v>1522.7783999999997</v>
      </c>
      <c r="P23" s="131">
        <f t="shared" si="2"/>
        <v>22.054031999999999</v>
      </c>
      <c r="Q23" s="131">
        <f t="shared" si="3"/>
        <v>1102.7015999999999</v>
      </c>
      <c r="V23" s="123">
        <v>31.824000000000002</v>
      </c>
      <c r="W23" s="123">
        <v>1591.2</v>
      </c>
      <c r="Z23" s="123">
        <f t="shared" si="4"/>
        <v>8.2742400000000007</v>
      </c>
      <c r="AA23" s="123">
        <f t="shared" si="5"/>
        <v>413.71200000000005</v>
      </c>
      <c r="AC23" s="123">
        <f t="shared" si="6"/>
        <v>7.9560000000000004</v>
      </c>
      <c r="AD23" s="123">
        <f t="shared" si="7"/>
        <v>397.8</v>
      </c>
      <c r="AF23" s="123">
        <f t="shared" si="8"/>
        <v>8.5924800000000001</v>
      </c>
      <c r="AG23" s="123">
        <f t="shared" si="9"/>
        <v>429.62400000000002</v>
      </c>
      <c r="AI23" s="131">
        <f t="shared" si="10"/>
        <v>7.0012800000000004</v>
      </c>
      <c r="AJ23" s="131">
        <f t="shared" si="11"/>
        <v>350.06400000000002</v>
      </c>
    </row>
    <row r="24" spans="6:36" x14ac:dyDescent="0.25">
      <c r="F24" t="s">
        <v>49</v>
      </c>
      <c r="G24" t="s">
        <v>3</v>
      </c>
      <c r="H24">
        <v>60</v>
      </c>
      <c r="I24">
        <v>339.45600000000002</v>
      </c>
      <c r="J24">
        <v>20367.36</v>
      </c>
      <c r="M24" s="131">
        <f t="shared" si="0"/>
        <v>196.88448</v>
      </c>
      <c r="N24" s="131">
        <f t="shared" si="1"/>
        <v>11813.068799999999</v>
      </c>
      <c r="P24" s="131">
        <f t="shared" si="2"/>
        <v>142.57151999999999</v>
      </c>
      <c r="Q24" s="131">
        <f t="shared" si="3"/>
        <v>8554.2911999999997</v>
      </c>
      <c r="V24" s="123">
        <v>26.520000000000003</v>
      </c>
      <c r="W24" s="123">
        <v>1591.2000000000003</v>
      </c>
      <c r="Z24" s="123">
        <f t="shared" si="4"/>
        <v>6.8952000000000009</v>
      </c>
      <c r="AA24" s="123">
        <f t="shared" si="5"/>
        <v>413.7120000000001</v>
      </c>
      <c r="AC24" s="123">
        <f t="shared" si="6"/>
        <v>6.6300000000000008</v>
      </c>
      <c r="AD24" s="123">
        <f t="shared" si="7"/>
        <v>397.80000000000007</v>
      </c>
      <c r="AF24" s="123">
        <f t="shared" si="8"/>
        <v>7.160400000000001</v>
      </c>
      <c r="AG24" s="123">
        <f t="shared" si="9"/>
        <v>429.62400000000008</v>
      </c>
      <c r="AI24" s="131">
        <f t="shared" si="10"/>
        <v>5.8344000000000005</v>
      </c>
      <c r="AJ24" s="131">
        <f t="shared" si="11"/>
        <v>350.06400000000008</v>
      </c>
    </row>
    <row r="25" spans="6:36" x14ac:dyDescent="0.25">
      <c r="F25" t="s">
        <v>39</v>
      </c>
      <c r="G25" t="s">
        <v>7</v>
      </c>
      <c r="H25">
        <v>150</v>
      </c>
      <c r="I25">
        <v>26.520000000000003</v>
      </c>
      <c r="J25">
        <v>3978.0000000000005</v>
      </c>
      <c r="M25" s="131">
        <f t="shared" si="0"/>
        <v>15.381600000000001</v>
      </c>
      <c r="N25" s="131">
        <f t="shared" si="1"/>
        <v>2307.2400000000002</v>
      </c>
      <c r="P25" s="131">
        <f t="shared" si="2"/>
        <v>11.138400000000001</v>
      </c>
      <c r="Q25" s="131">
        <f t="shared" si="3"/>
        <v>1670.7600000000002</v>
      </c>
      <c r="V25" s="123">
        <v>325.63908000000004</v>
      </c>
      <c r="W25" s="123">
        <v>48845.862000000008</v>
      </c>
      <c r="Z25" s="123">
        <f t="shared" si="4"/>
        <v>84.666160800000014</v>
      </c>
      <c r="AA25" s="123">
        <f t="shared" si="5"/>
        <v>12699.924120000003</v>
      </c>
      <c r="AC25" s="123">
        <f t="shared" si="6"/>
        <v>81.409770000000009</v>
      </c>
      <c r="AD25" s="123">
        <f t="shared" si="7"/>
        <v>12211.465500000002</v>
      </c>
      <c r="AF25" s="123">
        <f t="shared" si="8"/>
        <v>87.92255160000002</v>
      </c>
      <c r="AG25" s="123">
        <f t="shared" si="9"/>
        <v>13188.382740000003</v>
      </c>
      <c r="AI25" s="131">
        <f t="shared" si="10"/>
        <v>71.640597600000007</v>
      </c>
      <c r="AJ25" s="131">
        <f t="shared" si="11"/>
        <v>10746.089640000002</v>
      </c>
    </row>
    <row r="26" spans="6:36" x14ac:dyDescent="0.25">
      <c r="F26" t="s">
        <v>6</v>
      </c>
      <c r="G26" t="s">
        <v>3</v>
      </c>
      <c r="H26">
        <v>1200</v>
      </c>
      <c r="I26">
        <v>133.66079999999999</v>
      </c>
      <c r="J26">
        <v>160392.95999999999</v>
      </c>
      <c r="M26" s="131">
        <f t="shared" si="0"/>
        <v>77.523263999999998</v>
      </c>
      <c r="N26" s="131">
        <f t="shared" si="1"/>
        <v>93027.916799999992</v>
      </c>
      <c r="P26" s="131">
        <f t="shared" si="2"/>
        <v>56.137535999999997</v>
      </c>
      <c r="Q26" s="131">
        <f t="shared" si="3"/>
        <v>67365.0432</v>
      </c>
      <c r="V26" s="123">
        <v>155.30111999999997</v>
      </c>
      <c r="W26" s="123">
        <v>186361.34399999995</v>
      </c>
      <c r="Z26" s="123">
        <f t="shared" si="4"/>
        <v>40.378291199999993</v>
      </c>
      <c r="AA26" s="123">
        <f t="shared" si="5"/>
        <v>48453.949439999989</v>
      </c>
      <c r="AC26" s="123">
        <f t="shared" si="6"/>
        <v>38.825279999999992</v>
      </c>
      <c r="AD26" s="123">
        <f t="shared" si="7"/>
        <v>46590.335999999988</v>
      </c>
      <c r="AF26" s="123">
        <f t="shared" si="8"/>
        <v>41.931302399999993</v>
      </c>
      <c r="AG26" s="123">
        <f t="shared" si="9"/>
        <v>50317.56287999999</v>
      </c>
      <c r="AI26" s="131">
        <f t="shared" si="10"/>
        <v>34.166246399999991</v>
      </c>
      <c r="AJ26" s="131">
        <f t="shared" si="11"/>
        <v>40999.495679999993</v>
      </c>
    </row>
    <row r="27" spans="6:36" x14ac:dyDescent="0.25">
      <c r="F27" t="s">
        <v>47</v>
      </c>
      <c r="G27" t="s">
        <v>3</v>
      </c>
      <c r="H27">
        <v>200</v>
      </c>
      <c r="I27">
        <v>0</v>
      </c>
      <c r="J27">
        <v>0</v>
      </c>
      <c r="M27" s="131">
        <f t="shared" si="0"/>
        <v>0</v>
      </c>
      <c r="N27" s="131">
        <f t="shared" si="1"/>
        <v>0</v>
      </c>
      <c r="P27" s="131">
        <f t="shared" si="2"/>
        <v>0</v>
      </c>
      <c r="Q27" s="131">
        <f t="shared" si="3"/>
        <v>0</v>
      </c>
      <c r="V27" s="123">
        <v>565.93680000000006</v>
      </c>
      <c r="W27" s="123">
        <v>113187.36000000002</v>
      </c>
      <c r="Z27" s="123">
        <f t="shared" si="4"/>
        <v>147.14356800000002</v>
      </c>
      <c r="AA27" s="123">
        <f t="shared" si="5"/>
        <v>29428.713600000006</v>
      </c>
      <c r="AC27" s="123">
        <f t="shared" si="6"/>
        <v>141.48420000000002</v>
      </c>
      <c r="AD27" s="123">
        <f t="shared" si="7"/>
        <v>28296.840000000004</v>
      </c>
      <c r="AF27" s="123">
        <f t="shared" si="8"/>
        <v>152.80293600000002</v>
      </c>
      <c r="AG27" s="123">
        <f t="shared" si="9"/>
        <v>30560.587200000005</v>
      </c>
      <c r="AI27" s="131">
        <f t="shared" si="10"/>
        <v>124.50609600000001</v>
      </c>
      <c r="AJ27" s="131">
        <f t="shared" si="11"/>
        <v>24901.219200000003</v>
      </c>
    </row>
    <row r="28" spans="6:36" x14ac:dyDescent="0.25">
      <c r="F28" t="s">
        <v>233</v>
      </c>
      <c r="G28" t="s">
        <v>7</v>
      </c>
      <c r="H28">
        <v>75</v>
      </c>
      <c r="I28">
        <v>1813.4376</v>
      </c>
      <c r="J28">
        <v>136007.82</v>
      </c>
      <c r="M28" s="131">
        <f t="shared" si="0"/>
        <v>1051.7938079999999</v>
      </c>
      <c r="N28" s="131">
        <f t="shared" si="1"/>
        <v>78884.535599999988</v>
      </c>
      <c r="P28" s="131">
        <f t="shared" si="2"/>
        <v>761.64379199999996</v>
      </c>
      <c r="Q28" s="131">
        <f t="shared" si="3"/>
        <v>57123.284399999997</v>
      </c>
      <c r="V28" s="123">
        <v>520.58759999999995</v>
      </c>
      <c r="W28" s="123">
        <v>39044.07</v>
      </c>
      <c r="Z28" s="123">
        <f t="shared" si="4"/>
        <v>135.35277600000001</v>
      </c>
      <c r="AA28" s="123">
        <f t="shared" si="5"/>
        <v>10151.458200000001</v>
      </c>
      <c r="AC28" s="123">
        <f t="shared" si="6"/>
        <v>130.14689999999999</v>
      </c>
      <c r="AD28" s="123">
        <f t="shared" si="7"/>
        <v>9761.0174999999999</v>
      </c>
      <c r="AF28" s="123">
        <f t="shared" si="8"/>
        <v>140.558652</v>
      </c>
      <c r="AG28" s="123">
        <f t="shared" si="9"/>
        <v>10541.8989</v>
      </c>
      <c r="AI28" s="131">
        <f t="shared" si="10"/>
        <v>114.52927199999999</v>
      </c>
      <c r="AJ28" s="131">
        <f t="shared" si="11"/>
        <v>8589.6954000000005</v>
      </c>
    </row>
    <row r="29" spans="6:36" x14ac:dyDescent="0.25">
      <c r="F29" t="s">
        <v>232</v>
      </c>
      <c r="G29" t="s">
        <v>231</v>
      </c>
      <c r="H29">
        <v>35</v>
      </c>
      <c r="I29">
        <v>1591.1999999999998</v>
      </c>
      <c r="J29">
        <v>55691.999999999993</v>
      </c>
      <c r="M29" s="131">
        <f t="shared" si="0"/>
        <v>922.89599999999984</v>
      </c>
      <c r="N29" s="131">
        <f t="shared" si="1"/>
        <v>32301.359999999993</v>
      </c>
      <c r="P29" s="131">
        <f t="shared" si="2"/>
        <v>668.30399999999986</v>
      </c>
      <c r="Q29" s="131">
        <f t="shared" si="3"/>
        <v>23390.639999999996</v>
      </c>
      <c r="V29" s="123">
        <v>0</v>
      </c>
      <c r="W29" s="123">
        <v>0</v>
      </c>
      <c r="Z29" s="123">
        <f t="shared" si="4"/>
        <v>0</v>
      </c>
      <c r="AA29" s="123">
        <f t="shared" si="5"/>
        <v>0</v>
      </c>
      <c r="AC29" s="123">
        <f t="shared" si="6"/>
        <v>0</v>
      </c>
      <c r="AD29" s="123">
        <f t="shared" si="7"/>
        <v>0</v>
      </c>
      <c r="AF29" s="123">
        <f t="shared" si="8"/>
        <v>0</v>
      </c>
      <c r="AG29" s="123">
        <f t="shared" si="9"/>
        <v>0</v>
      </c>
      <c r="AI29" s="131">
        <f t="shared" si="10"/>
        <v>0</v>
      </c>
      <c r="AJ29" s="131">
        <f t="shared" si="11"/>
        <v>0</v>
      </c>
    </row>
    <row r="30" spans="6:36" x14ac:dyDescent="0.25">
      <c r="F30" t="s">
        <v>9</v>
      </c>
      <c r="G30" t="s">
        <v>3</v>
      </c>
      <c r="H30">
        <v>60</v>
      </c>
      <c r="I30">
        <v>0</v>
      </c>
      <c r="J30">
        <v>0</v>
      </c>
      <c r="M30" s="131">
        <f t="shared" si="0"/>
        <v>0</v>
      </c>
      <c r="N30" s="131">
        <f t="shared" si="1"/>
        <v>0</v>
      </c>
      <c r="P30" s="131">
        <f t="shared" si="2"/>
        <v>0</v>
      </c>
      <c r="Q30" s="131">
        <f t="shared" si="3"/>
        <v>0</v>
      </c>
      <c r="V30" s="123">
        <v>12.994800000000001</v>
      </c>
      <c r="W30" s="123">
        <v>779.6880000000001</v>
      </c>
      <c r="Z30" s="123">
        <f t="shared" si="4"/>
        <v>3.3786480000000005</v>
      </c>
      <c r="AA30" s="123">
        <f t="shared" si="5"/>
        <v>202.71888000000004</v>
      </c>
      <c r="AC30" s="123">
        <f t="shared" si="6"/>
        <v>3.2487000000000004</v>
      </c>
      <c r="AD30" s="123">
        <f t="shared" si="7"/>
        <v>194.92200000000003</v>
      </c>
      <c r="AF30" s="123">
        <f t="shared" si="8"/>
        <v>3.5085960000000007</v>
      </c>
      <c r="AG30" s="123">
        <f t="shared" si="9"/>
        <v>210.51576000000003</v>
      </c>
      <c r="AI30" s="131">
        <f t="shared" si="10"/>
        <v>2.8588560000000003</v>
      </c>
      <c r="AJ30" s="131">
        <f t="shared" si="11"/>
        <v>171.53136000000003</v>
      </c>
    </row>
    <row r="31" spans="6:36" x14ac:dyDescent="0.25">
      <c r="F31" t="s">
        <v>112</v>
      </c>
      <c r="H31">
        <v>220</v>
      </c>
      <c r="I31">
        <v>53.040000000000006</v>
      </c>
      <c r="J31">
        <v>11668.800000000001</v>
      </c>
      <c r="M31" s="131">
        <f t="shared" si="0"/>
        <v>30.763200000000001</v>
      </c>
      <c r="N31" s="131">
        <f t="shared" si="1"/>
        <v>6767.9040000000005</v>
      </c>
      <c r="P31" s="131">
        <f t="shared" si="2"/>
        <v>22.276800000000001</v>
      </c>
      <c r="Q31" s="131">
        <f t="shared" si="3"/>
        <v>4900.8960000000006</v>
      </c>
      <c r="V31" s="123">
        <v>0</v>
      </c>
      <c r="W31" s="123">
        <v>0</v>
      </c>
      <c r="Z31" s="123">
        <f t="shared" si="4"/>
        <v>0</v>
      </c>
      <c r="AA31" s="123">
        <f t="shared" si="5"/>
        <v>0</v>
      </c>
      <c r="AC31" s="123">
        <f t="shared" si="6"/>
        <v>0</v>
      </c>
      <c r="AD31" s="123">
        <f t="shared" si="7"/>
        <v>0</v>
      </c>
      <c r="AF31" s="123">
        <f t="shared" si="8"/>
        <v>0</v>
      </c>
      <c r="AG31" s="123">
        <f t="shared" si="9"/>
        <v>0</v>
      </c>
      <c r="AI31" s="131">
        <f t="shared" si="10"/>
        <v>0</v>
      </c>
      <c r="AJ31" s="131">
        <f t="shared" si="11"/>
        <v>0</v>
      </c>
    </row>
    <row r="32" spans="6:36" x14ac:dyDescent="0.25">
      <c r="F32" t="s">
        <v>41</v>
      </c>
      <c r="G32" t="s">
        <v>3</v>
      </c>
      <c r="H32">
        <v>85</v>
      </c>
      <c r="I32">
        <v>206.85600000000002</v>
      </c>
      <c r="J32">
        <v>17582.760000000002</v>
      </c>
      <c r="M32" s="131">
        <f t="shared" si="0"/>
        <v>119.97648000000001</v>
      </c>
      <c r="N32" s="131">
        <f t="shared" si="1"/>
        <v>10198.000800000002</v>
      </c>
      <c r="P32" s="131">
        <f t="shared" si="2"/>
        <v>86.879519999999999</v>
      </c>
      <c r="Q32" s="131">
        <f t="shared" si="3"/>
        <v>7384.7591999999995</v>
      </c>
      <c r="V32" s="123">
        <v>218.25960000000001</v>
      </c>
      <c r="W32" s="123">
        <v>18552.065999999999</v>
      </c>
      <c r="Z32" s="123">
        <f t="shared" si="4"/>
        <v>56.747496000000005</v>
      </c>
      <c r="AA32" s="123">
        <f t="shared" si="5"/>
        <v>4823.5371599999999</v>
      </c>
      <c r="AC32" s="123">
        <f t="shared" si="6"/>
        <v>54.564900000000002</v>
      </c>
      <c r="AD32" s="123">
        <f t="shared" si="7"/>
        <v>4638.0164999999997</v>
      </c>
      <c r="AF32" s="123">
        <f t="shared" si="8"/>
        <v>58.930092000000009</v>
      </c>
      <c r="AG32" s="123">
        <f t="shared" si="9"/>
        <v>5009.05782</v>
      </c>
      <c r="AI32" s="131">
        <f t="shared" si="10"/>
        <v>48.017112000000004</v>
      </c>
      <c r="AJ32" s="131">
        <f t="shared" si="11"/>
        <v>4081.4545199999998</v>
      </c>
    </row>
    <row r="33" spans="6:36" x14ac:dyDescent="0.25">
      <c r="F33" t="s">
        <v>48</v>
      </c>
      <c r="G33" t="s">
        <v>3</v>
      </c>
      <c r="H33">
        <v>110</v>
      </c>
      <c r="I33">
        <v>0</v>
      </c>
      <c r="J33">
        <v>0</v>
      </c>
      <c r="M33" s="131">
        <f t="shared" si="0"/>
        <v>0</v>
      </c>
      <c r="N33" s="131">
        <f t="shared" si="1"/>
        <v>0</v>
      </c>
      <c r="P33" s="131">
        <f t="shared" si="2"/>
        <v>0</v>
      </c>
      <c r="Q33" s="131">
        <f t="shared" si="3"/>
        <v>0</v>
      </c>
      <c r="V33" s="123">
        <v>275.80799999999999</v>
      </c>
      <c r="W33" s="123">
        <v>30338.879999999997</v>
      </c>
      <c r="Z33" s="123">
        <f t="shared" si="4"/>
        <v>71.710080000000005</v>
      </c>
      <c r="AA33" s="123">
        <f t="shared" si="5"/>
        <v>7888.1088</v>
      </c>
      <c r="AC33" s="123">
        <f t="shared" si="6"/>
        <v>68.951999999999998</v>
      </c>
      <c r="AD33" s="123">
        <f t="shared" si="7"/>
        <v>7584.7199999999993</v>
      </c>
      <c r="AF33" s="123">
        <f t="shared" si="8"/>
        <v>74.468159999999997</v>
      </c>
      <c r="AG33" s="123">
        <f t="shared" si="9"/>
        <v>8191.4975999999997</v>
      </c>
      <c r="AI33" s="131">
        <f t="shared" si="10"/>
        <v>60.677759999999999</v>
      </c>
      <c r="AJ33" s="131">
        <f t="shared" si="11"/>
        <v>6674.5535999999993</v>
      </c>
    </row>
    <row r="34" spans="6:36" x14ac:dyDescent="0.25">
      <c r="F34" t="s">
        <v>8</v>
      </c>
      <c r="G34" t="s">
        <v>3</v>
      </c>
      <c r="H34">
        <v>245</v>
      </c>
      <c r="I34">
        <v>18.298800000000004</v>
      </c>
      <c r="J34">
        <v>4483.206000000001</v>
      </c>
      <c r="M34" s="131">
        <f t="shared" si="0"/>
        <v>10.613304000000001</v>
      </c>
      <c r="N34" s="131">
        <f t="shared" si="1"/>
        <v>2600.2594800000002</v>
      </c>
      <c r="P34" s="131">
        <f t="shared" si="2"/>
        <v>7.6854960000000014</v>
      </c>
      <c r="Q34" s="131">
        <f t="shared" si="3"/>
        <v>1882.9465200000004</v>
      </c>
      <c r="V34" s="123">
        <v>233.45555999999999</v>
      </c>
      <c r="W34" s="123">
        <v>57196.612199999996</v>
      </c>
      <c r="Z34" s="123">
        <f t="shared" si="4"/>
        <v>60.698445599999999</v>
      </c>
      <c r="AA34" s="123">
        <f t="shared" si="5"/>
        <v>14871.119171999999</v>
      </c>
      <c r="AC34" s="123">
        <f t="shared" si="6"/>
        <v>58.363889999999998</v>
      </c>
      <c r="AD34" s="123">
        <f t="shared" si="7"/>
        <v>14299.153049999999</v>
      </c>
      <c r="AF34" s="123">
        <f t="shared" si="8"/>
        <v>63.033001200000001</v>
      </c>
      <c r="AG34" s="123">
        <f t="shared" si="9"/>
        <v>15443.085294</v>
      </c>
      <c r="AI34" s="131">
        <f t="shared" si="10"/>
        <v>51.3602232</v>
      </c>
      <c r="AJ34" s="131">
        <f t="shared" si="11"/>
        <v>12583.254684</v>
      </c>
    </row>
    <row r="35" spans="6:36" x14ac:dyDescent="0.25">
      <c r="F35" t="s">
        <v>19</v>
      </c>
      <c r="G35" t="s">
        <v>7</v>
      </c>
      <c r="H35">
        <v>60</v>
      </c>
      <c r="I35">
        <v>0</v>
      </c>
      <c r="J35">
        <v>0</v>
      </c>
      <c r="M35" s="131">
        <f t="shared" si="0"/>
        <v>0</v>
      </c>
      <c r="N35" s="131">
        <f t="shared" si="1"/>
        <v>0</v>
      </c>
      <c r="P35" s="131">
        <f t="shared" si="2"/>
        <v>0</v>
      </c>
      <c r="Q35" s="131">
        <f t="shared" si="3"/>
        <v>0</v>
      </c>
      <c r="V35" s="123">
        <v>954.72</v>
      </c>
      <c r="W35" s="123">
        <v>57283.200000000004</v>
      </c>
      <c r="Z35" s="123">
        <f t="shared" si="4"/>
        <v>248.22720000000001</v>
      </c>
      <c r="AA35" s="123">
        <f t="shared" si="5"/>
        <v>14893.632000000001</v>
      </c>
      <c r="AC35" s="123">
        <f t="shared" si="6"/>
        <v>238.68</v>
      </c>
      <c r="AD35" s="123">
        <f t="shared" si="7"/>
        <v>14320.800000000001</v>
      </c>
      <c r="AF35" s="123">
        <f t="shared" si="8"/>
        <v>257.77440000000001</v>
      </c>
      <c r="AG35" s="123">
        <f t="shared" si="9"/>
        <v>15466.464000000002</v>
      </c>
      <c r="AI35" s="131">
        <f t="shared" si="10"/>
        <v>210.0384</v>
      </c>
      <c r="AJ35" s="131">
        <f t="shared" si="11"/>
        <v>12602.304000000002</v>
      </c>
    </row>
    <row r="36" spans="6:36" x14ac:dyDescent="0.25">
      <c r="F36" t="s">
        <v>40</v>
      </c>
      <c r="G36" t="s">
        <v>3</v>
      </c>
      <c r="H36">
        <v>25</v>
      </c>
      <c r="I36">
        <v>20.155200000000001</v>
      </c>
      <c r="J36">
        <v>503.88</v>
      </c>
      <c r="M36" s="131">
        <f t="shared" si="0"/>
        <v>11.690016</v>
      </c>
      <c r="N36" s="131">
        <f t="shared" si="1"/>
        <v>292.25040000000001</v>
      </c>
      <c r="P36" s="131">
        <f t="shared" si="2"/>
        <v>8.4651840000000007</v>
      </c>
      <c r="Q36" s="131">
        <f t="shared" si="3"/>
        <v>211.62960000000001</v>
      </c>
      <c r="V36" s="123">
        <v>44.659680000000009</v>
      </c>
      <c r="W36" s="123">
        <v>1116.4920000000002</v>
      </c>
      <c r="Z36" s="123">
        <f t="shared" si="4"/>
        <v>11.611516800000002</v>
      </c>
      <c r="AA36" s="123">
        <f t="shared" si="5"/>
        <v>290.28792000000004</v>
      </c>
      <c r="AC36" s="123">
        <f t="shared" si="6"/>
        <v>11.164920000000002</v>
      </c>
      <c r="AD36" s="123">
        <f t="shared" si="7"/>
        <v>279.12300000000005</v>
      </c>
      <c r="AF36" s="123">
        <f t="shared" si="8"/>
        <v>12.058113600000004</v>
      </c>
      <c r="AG36" s="123">
        <f t="shared" si="9"/>
        <v>301.45284000000009</v>
      </c>
      <c r="AI36" s="131">
        <f t="shared" si="10"/>
        <v>9.8251296000000021</v>
      </c>
      <c r="AJ36" s="131">
        <f t="shared" si="11"/>
        <v>245.62824000000003</v>
      </c>
    </row>
    <row r="37" spans="6:36" x14ac:dyDescent="0.25">
      <c r="F37" t="s">
        <v>125</v>
      </c>
      <c r="G37" t="s">
        <v>3</v>
      </c>
      <c r="H37">
        <v>800</v>
      </c>
      <c r="I37">
        <v>5.3040000000000003</v>
      </c>
      <c r="J37">
        <v>4243.2</v>
      </c>
      <c r="M37" s="131">
        <f t="shared" si="0"/>
        <v>3.0763199999999999</v>
      </c>
      <c r="N37" s="131">
        <f t="shared" si="1"/>
        <v>2461.056</v>
      </c>
      <c r="P37" s="131">
        <f t="shared" si="2"/>
        <v>2.2276799999999999</v>
      </c>
      <c r="Q37" s="131">
        <f t="shared" si="3"/>
        <v>1782.144</v>
      </c>
      <c r="V37" s="123">
        <v>0</v>
      </c>
      <c r="W37" s="123">
        <v>0</v>
      </c>
      <c r="Z37" s="123">
        <f t="shared" si="4"/>
        <v>0</v>
      </c>
      <c r="AA37" s="123">
        <f t="shared" si="5"/>
        <v>0</v>
      </c>
      <c r="AC37" s="123">
        <f t="shared" si="6"/>
        <v>0</v>
      </c>
      <c r="AD37" s="123">
        <f t="shared" si="7"/>
        <v>0</v>
      </c>
      <c r="AF37" s="123">
        <f t="shared" si="8"/>
        <v>0</v>
      </c>
      <c r="AG37" s="123">
        <f t="shared" si="9"/>
        <v>0</v>
      </c>
      <c r="AI37" s="131">
        <f t="shared" si="10"/>
        <v>0</v>
      </c>
      <c r="AJ37" s="131">
        <f t="shared" si="11"/>
        <v>0</v>
      </c>
    </row>
    <row r="38" spans="6:36" x14ac:dyDescent="0.25">
      <c r="F38" t="s">
        <v>126</v>
      </c>
      <c r="G38" t="s">
        <v>3</v>
      </c>
      <c r="H38">
        <v>365</v>
      </c>
      <c r="I38">
        <v>493.27199999999999</v>
      </c>
      <c r="J38">
        <v>180044.28</v>
      </c>
      <c r="M38" s="131">
        <f t="shared" si="0"/>
        <v>286.09775999999999</v>
      </c>
      <c r="N38" s="131">
        <f t="shared" si="1"/>
        <v>104425.68239999999</v>
      </c>
      <c r="P38" s="131">
        <f t="shared" si="2"/>
        <v>207.17424</v>
      </c>
      <c r="Q38" s="131">
        <f t="shared" si="3"/>
        <v>75618.597599999994</v>
      </c>
      <c r="V38" s="123">
        <v>0</v>
      </c>
      <c r="W38" s="123">
        <v>0</v>
      </c>
      <c r="Z38" s="123">
        <f t="shared" si="4"/>
        <v>0</v>
      </c>
      <c r="AA38" s="123">
        <f t="shared" si="5"/>
        <v>0</v>
      </c>
      <c r="AC38" s="123">
        <f t="shared" si="6"/>
        <v>0</v>
      </c>
      <c r="AD38" s="123">
        <f t="shared" si="7"/>
        <v>0</v>
      </c>
      <c r="AF38" s="123">
        <f t="shared" si="8"/>
        <v>0</v>
      </c>
      <c r="AG38" s="123">
        <f t="shared" si="9"/>
        <v>0</v>
      </c>
      <c r="AI38" s="131">
        <f t="shared" si="10"/>
        <v>0</v>
      </c>
      <c r="AJ38" s="131">
        <f t="shared" si="11"/>
        <v>0</v>
      </c>
    </row>
    <row r="39" spans="6:36" x14ac:dyDescent="0.25">
      <c r="F39" t="s">
        <v>42</v>
      </c>
      <c r="G39" t="s">
        <v>3</v>
      </c>
      <c r="H39">
        <v>200</v>
      </c>
      <c r="I39">
        <v>0</v>
      </c>
      <c r="J39">
        <v>0</v>
      </c>
      <c r="M39" s="131">
        <f t="shared" si="0"/>
        <v>0</v>
      </c>
      <c r="N39" s="131">
        <f t="shared" si="1"/>
        <v>0</v>
      </c>
      <c r="P39" s="131">
        <f t="shared" si="2"/>
        <v>0</v>
      </c>
      <c r="Q39" s="131">
        <f t="shared" si="3"/>
        <v>0</v>
      </c>
      <c r="V39" s="123">
        <v>228.46979999999999</v>
      </c>
      <c r="W39" s="123">
        <v>45693.96</v>
      </c>
      <c r="Z39" s="123">
        <f t="shared" si="4"/>
        <v>59.402147999999997</v>
      </c>
      <c r="AA39" s="123">
        <f t="shared" si="5"/>
        <v>11880.429599999999</v>
      </c>
      <c r="AC39" s="123">
        <f t="shared" si="6"/>
        <v>57.117449999999998</v>
      </c>
      <c r="AD39" s="123">
        <f t="shared" si="7"/>
        <v>11423.49</v>
      </c>
      <c r="AF39" s="123">
        <f t="shared" si="8"/>
        <v>61.686846000000003</v>
      </c>
      <c r="AG39" s="123">
        <f t="shared" si="9"/>
        <v>12337.369200000001</v>
      </c>
      <c r="AI39" s="131">
        <f t="shared" si="10"/>
        <v>50.263356000000002</v>
      </c>
      <c r="AJ39" s="131">
        <f t="shared" si="11"/>
        <v>10052.671200000001</v>
      </c>
    </row>
    <row r="40" spans="6:36" x14ac:dyDescent="0.25">
      <c r="F40" t="s">
        <v>75</v>
      </c>
      <c r="G40" t="s">
        <v>3</v>
      </c>
      <c r="H40">
        <v>290</v>
      </c>
      <c r="I40">
        <v>241.33199999999999</v>
      </c>
      <c r="J40">
        <v>69986.28</v>
      </c>
      <c r="M40" s="131">
        <f t="shared" si="0"/>
        <v>139.97255999999999</v>
      </c>
      <c r="N40" s="131">
        <f t="shared" si="1"/>
        <v>40592.042399999998</v>
      </c>
      <c r="P40" s="131">
        <f t="shared" si="2"/>
        <v>101.35943999999999</v>
      </c>
      <c r="Q40" s="131">
        <f t="shared" si="3"/>
        <v>29394.237599999997</v>
      </c>
      <c r="V40" s="123">
        <v>1932.8571600000002</v>
      </c>
      <c r="W40" s="123">
        <v>560528.57640000002</v>
      </c>
      <c r="Z40" s="123">
        <f t="shared" si="4"/>
        <v>502.54286160000009</v>
      </c>
      <c r="AA40" s="123">
        <f t="shared" si="5"/>
        <v>145737.42986400001</v>
      </c>
      <c r="AC40" s="123">
        <f t="shared" si="6"/>
        <v>483.21429000000006</v>
      </c>
      <c r="AD40" s="123">
        <f t="shared" si="7"/>
        <v>140132.1441</v>
      </c>
      <c r="AF40" s="123">
        <f t="shared" si="8"/>
        <v>521.87143320000007</v>
      </c>
      <c r="AG40" s="123">
        <f t="shared" si="9"/>
        <v>151342.71562800001</v>
      </c>
      <c r="AI40" s="131">
        <f t="shared" si="10"/>
        <v>425.22857520000008</v>
      </c>
      <c r="AJ40" s="131">
        <f t="shared" si="11"/>
        <v>123316.286808</v>
      </c>
    </row>
    <row r="41" spans="6:36" x14ac:dyDescent="0.25">
      <c r="F41" t="s">
        <v>86</v>
      </c>
      <c r="G41" t="s">
        <v>3</v>
      </c>
      <c r="H41">
        <v>450</v>
      </c>
      <c r="I41">
        <v>21.216000000000001</v>
      </c>
      <c r="J41">
        <v>9547.2000000000007</v>
      </c>
      <c r="M41" s="131">
        <f t="shared" si="0"/>
        <v>12.30528</v>
      </c>
      <c r="N41" s="131">
        <f t="shared" si="1"/>
        <v>5537.3760000000002</v>
      </c>
      <c r="P41" s="131">
        <f t="shared" si="2"/>
        <v>8.9107199999999995</v>
      </c>
      <c r="Q41" s="131">
        <f t="shared" si="3"/>
        <v>4009.8239999999996</v>
      </c>
      <c r="V41" s="123">
        <v>5.3040000000000003</v>
      </c>
      <c r="W41" s="123">
        <v>2386.8000000000002</v>
      </c>
      <c r="Z41" s="123">
        <f t="shared" si="4"/>
        <v>1.37904</v>
      </c>
      <c r="AA41" s="123">
        <f t="shared" si="5"/>
        <v>620.5680000000001</v>
      </c>
      <c r="AC41" s="123">
        <f t="shared" si="6"/>
        <v>1.3260000000000001</v>
      </c>
      <c r="AD41" s="123">
        <f t="shared" si="7"/>
        <v>596.70000000000005</v>
      </c>
      <c r="AF41" s="123">
        <f t="shared" si="8"/>
        <v>1.4320800000000002</v>
      </c>
      <c r="AG41" s="123">
        <f t="shared" si="9"/>
        <v>644.43600000000004</v>
      </c>
      <c r="AI41" s="131">
        <f t="shared" si="10"/>
        <v>1.1668800000000001</v>
      </c>
      <c r="AJ41" s="131">
        <f t="shared" si="11"/>
        <v>525.096</v>
      </c>
    </row>
    <row r="42" spans="6:36" x14ac:dyDescent="0.25">
      <c r="F42" t="s">
        <v>254</v>
      </c>
      <c r="G42" t="s">
        <v>3</v>
      </c>
      <c r="H42">
        <v>18</v>
      </c>
      <c r="I42">
        <v>754.75920000000008</v>
      </c>
      <c r="J42">
        <v>13585.665600000002</v>
      </c>
      <c r="M42" s="131">
        <f t="shared" si="0"/>
        <v>437.760336</v>
      </c>
      <c r="N42" s="131">
        <f t="shared" si="1"/>
        <v>7879.6860479999996</v>
      </c>
      <c r="P42" s="131">
        <f t="shared" si="2"/>
        <v>316.99886400000003</v>
      </c>
      <c r="Q42" s="131">
        <f t="shared" si="3"/>
        <v>5705.9795520000007</v>
      </c>
      <c r="V42" s="123">
        <v>17.5032</v>
      </c>
      <c r="W42" s="123">
        <v>315.05759999999998</v>
      </c>
      <c r="Z42" s="123">
        <f t="shared" si="4"/>
        <v>4.5508319999999998</v>
      </c>
      <c r="AA42" s="123">
        <f t="shared" si="5"/>
        <v>81.914975999999996</v>
      </c>
      <c r="AC42" s="123">
        <f t="shared" si="6"/>
        <v>4.3757999999999999</v>
      </c>
      <c r="AD42" s="123">
        <f t="shared" si="7"/>
        <v>78.764399999999995</v>
      </c>
      <c r="AF42" s="123">
        <f t="shared" si="8"/>
        <v>4.7258640000000005</v>
      </c>
      <c r="AG42" s="123">
        <f t="shared" si="9"/>
        <v>85.065551999999997</v>
      </c>
      <c r="AI42" s="131">
        <f t="shared" si="10"/>
        <v>3.8507039999999999</v>
      </c>
      <c r="AJ42" s="131">
        <f t="shared" si="11"/>
        <v>69.312671999999992</v>
      </c>
    </row>
    <row r="43" spans="6:36" x14ac:dyDescent="0.25">
      <c r="F43" t="s">
        <v>255</v>
      </c>
      <c r="H43">
        <v>200</v>
      </c>
      <c r="I43">
        <v>79.56</v>
      </c>
      <c r="J43">
        <v>15912</v>
      </c>
      <c r="M43" s="131">
        <f t="shared" si="0"/>
        <v>46.144799999999996</v>
      </c>
      <c r="N43" s="131">
        <f t="shared" si="1"/>
        <v>9228.9599999999991</v>
      </c>
      <c r="P43" s="131">
        <f t="shared" si="2"/>
        <v>33.415199999999999</v>
      </c>
      <c r="Q43" s="131">
        <f t="shared" si="3"/>
        <v>6683.04</v>
      </c>
      <c r="V43" s="123">
        <v>0</v>
      </c>
      <c r="Z43" s="123">
        <f t="shared" si="4"/>
        <v>0</v>
      </c>
      <c r="AA43" s="123">
        <f t="shared" si="5"/>
        <v>0</v>
      </c>
      <c r="AC43" s="123">
        <f t="shared" si="6"/>
        <v>0</v>
      </c>
      <c r="AD43" s="123">
        <f t="shared" si="7"/>
        <v>0</v>
      </c>
      <c r="AF43" s="123">
        <f t="shared" si="8"/>
        <v>0</v>
      </c>
      <c r="AG43" s="123">
        <f t="shared" si="9"/>
        <v>0</v>
      </c>
      <c r="AI43" s="131">
        <f t="shared" si="10"/>
        <v>0</v>
      </c>
      <c r="AJ43" s="131">
        <f t="shared" si="11"/>
        <v>0</v>
      </c>
    </row>
    <row r="44" spans="6:36" x14ac:dyDescent="0.25">
      <c r="J44">
        <v>952646.93159999989</v>
      </c>
      <c r="M44" s="131">
        <f t="shared" si="0"/>
        <v>0</v>
      </c>
      <c r="N44" s="131">
        <f>SUM(N1:N43)</f>
        <v>552535.22032800002</v>
      </c>
      <c r="P44" s="131">
        <f t="shared" si="2"/>
        <v>0</v>
      </c>
      <c r="Q44" s="131">
        <f>SUM(Q1:Q43)</f>
        <v>400111.71127199993</v>
      </c>
      <c r="W44" s="123">
        <v>2197517.0802000002</v>
      </c>
      <c r="AA44" s="123">
        <f>SUM(AA1:AA43)</f>
        <v>571354.44085199991</v>
      </c>
      <c r="AD44" s="123">
        <f>SUM(AD1:AD43)</f>
        <v>549379.27005000005</v>
      </c>
      <c r="AG44" s="123">
        <f t="shared" si="9"/>
        <v>593329.61165400012</v>
      </c>
      <c r="AJ44" s="131">
        <f>SUM(AJ1:AJ43)</f>
        <v>483453.75764400006</v>
      </c>
    </row>
    <row r="47" spans="6:36" x14ac:dyDescent="0.25">
      <c r="N47">
        <f>N44+Q44</f>
        <v>952646.93160000001</v>
      </c>
      <c r="AD47" s="123">
        <f>AA44+AD44+AG44+AJ44</f>
        <v>2197517.0802000002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школы</vt:lpstr>
      <vt:lpstr>расчеты</vt:lpstr>
      <vt:lpstr>asd</vt:lpstr>
      <vt:lpstr>qwerty</vt:lpstr>
      <vt:lpstr>qwerty1</vt:lpstr>
      <vt:lpstr>Завтраки_1_4_класс</vt:lpstr>
      <vt:lpstr>Завтраки_5_11_класс_Многодетные</vt:lpstr>
      <vt:lpstr>Завтраки_5_11_класс_основные</vt:lpstr>
      <vt:lpstr>Обеды_1_4_класс</vt:lpstr>
      <vt:lpstr>Обеды5_11_класс_основные</vt:lpstr>
      <vt:lpstr>Салат_из_белокочанной_100</vt:lpstr>
      <vt:lpstr>Салат_из_белокочанной_60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2024-12-26T06:40:10Z</dcterms:modified>
</cp:coreProperties>
</file>